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Projects\2016\GEO\1461-16-047 HDR_I-20,26,126 Corridor Improvment Project - Phase 2A_Columbia\Field_Data\Downhole Seismic Results\"/>
    </mc:Choice>
  </mc:AlternateContent>
  <bookViews>
    <workbookView xWindow="300" yWindow="408" windowWidth="11556" windowHeight="5892" tabRatio="500"/>
  </bookViews>
  <sheets>
    <sheet name="Downhole Calculations" sheetId="8" r:id="rId1"/>
    <sheet name="DH-6" sheetId="6" r:id="rId2"/>
  </sheets>
  <definedNames>
    <definedName name="_xlnm.Print_Area" localSheetId="0">'Downhole Calculations'!$A$1:$M$62</definedName>
  </definedNames>
  <calcPr calcId="152511"/>
</workbook>
</file>

<file path=xl/calcChain.xml><?xml version="1.0" encoding="utf-8"?>
<calcChain xmlns="http://schemas.openxmlformats.org/spreadsheetml/2006/main">
  <c r="J65" i="8" l="1"/>
  <c r="P60" i="8" l="1"/>
  <c r="L60" i="8" l="1"/>
  <c r="M60" i="8" l="1"/>
</calcChain>
</file>

<file path=xl/sharedStrings.xml><?xml version="1.0" encoding="utf-8"?>
<sst xmlns="http://schemas.openxmlformats.org/spreadsheetml/2006/main" count="63" uniqueCount="42">
  <si>
    <t>Test</t>
  </si>
  <si>
    <t>Depth</t>
  </si>
  <si>
    <t>Shear Wave Velocity Calculations</t>
  </si>
  <si>
    <t>Geophone</t>
  </si>
  <si>
    <t>Ray Path</t>
  </si>
  <si>
    <t>Incremental</t>
  </si>
  <si>
    <t>Distance</t>
  </si>
  <si>
    <t>Interval</t>
  </si>
  <si>
    <t>Velocity</t>
  </si>
  <si>
    <t>(feet)</t>
  </si>
  <si>
    <t>(ft/s)</t>
  </si>
  <si>
    <t>Geophone Offset:</t>
  </si>
  <si>
    <t>Source Offset:</t>
  </si>
  <si>
    <t>Feet</t>
  </si>
  <si>
    <t>Arrival Time</t>
  </si>
  <si>
    <t>Time Interval</t>
  </si>
  <si>
    <t>Characteristic</t>
  </si>
  <si>
    <t>Waveform</t>
  </si>
  <si>
    <t>Sounding ID:</t>
  </si>
  <si>
    <t>Project Number:</t>
  </si>
  <si>
    <t>Date:</t>
  </si>
  <si>
    <t>NOT FOR OUTPUT</t>
  </si>
  <si>
    <t>Rig:</t>
  </si>
  <si>
    <t>Seicmic Arrival</t>
  </si>
  <si>
    <t>Input Values</t>
  </si>
  <si>
    <t>S-Wave</t>
  </si>
  <si>
    <t>(seconds)</t>
  </si>
  <si>
    <r>
      <t>d</t>
    </r>
    <r>
      <rPr>
        <i/>
        <vertAlign val="subscript"/>
        <sz val="10"/>
        <rFont val="Arial"/>
        <family val="2"/>
      </rPr>
      <t>i</t>
    </r>
    <r>
      <rPr>
        <i/>
        <sz val="10"/>
        <rFont val="Arial"/>
        <family val="2"/>
      </rPr>
      <t>/v</t>
    </r>
    <r>
      <rPr>
        <i/>
        <vertAlign val="subscript"/>
        <sz val="10"/>
        <rFont val="Arial"/>
        <family val="2"/>
      </rPr>
      <t>si</t>
    </r>
  </si>
  <si>
    <t>n/a</t>
  </si>
  <si>
    <t>(milliseconds)</t>
  </si>
  <si>
    <t>P-Wave</t>
  </si>
  <si>
    <t>Casing Stickup:</t>
  </si>
  <si>
    <t>P-WAVE</t>
  </si>
  <si>
    <t>S-WAVE</t>
  </si>
  <si>
    <t>Raw Picks</t>
  </si>
  <si>
    <t>Poissons</t>
  </si>
  <si>
    <t xml:space="preserve">I-20/26/126 Corridor Project Ph. 2 </t>
  </si>
  <si>
    <t>Columbia, South Carolina</t>
  </si>
  <si>
    <t>1461-16-047</t>
  </si>
  <si>
    <r>
      <t>Weighted Average Soil Shear Wave Velocity, v</t>
    </r>
    <r>
      <rPr>
        <b/>
        <vertAlign val="subscript"/>
        <sz val="12"/>
        <rFont val="Times New Roman"/>
        <family val="1"/>
      </rPr>
      <t xml:space="preserve">s </t>
    </r>
    <r>
      <rPr>
        <b/>
        <sz val="12"/>
        <rFont val="Times New Roman"/>
        <family val="1"/>
      </rPr>
      <t>100 (ft/s):</t>
    </r>
  </si>
  <si>
    <t>DH-6</t>
  </si>
  <si>
    <t>Note: The weighted average shear wave velocity reported above is for the interval from 6.84 to 105.84 feet.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</si>
</sst>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164" formatCode="0.0"/>
    <numFmt numFmtId="165" formatCode="mmmm\ d\,\ yyyy"/>
    <numFmt numFmtId="166" formatCode="0.0000"/>
    <numFmt numFmtId="167" formatCode="0.00000"/>
  </numFmts>
  <fonts count="24" x14ac:knownFonts="1">
    <font>
      <sz val="10"/>
      <name val="Arial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2"/>
      <color indexed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9.75"/>
      <name val="Times New Roman"/>
      <family val="1"/>
    </font>
    <font>
      <sz val="9.75"/>
      <name val="Times New Roman"/>
      <family val="1"/>
    </font>
    <font>
      <b/>
      <vertAlign val="subscript"/>
      <sz val="12"/>
      <name val="Times New Roman"/>
      <family val="1"/>
    </font>
    <font>
      <sz val="8"/>
      <name val="Arial"/>
      <family val="2"/>
    </font>
    <font>
      <i/>
      <sz val="10"/>
      <name val="Arial"/>
      <family val="2"/>
    </font>
    <font>
      <i/>
      <vertAlign val="subscript"/>
      <sz val="10"/>
      <name val="Arial"/>
      <family val="2"/>
    </font>
    <font>
      <sz val="10"/>
      <name val="Arial"/>
      <family val="2"/>
    </font>
    <font>
      <i/>
      <sz val="14"/>
      <name val="Segoe UI"/>
      <family val="2"/>
    </font>
    <font>
      <sz val="14"/>
      <name val="Segoe UI"/>
      <family val="2"/>
    </font>
    <font>
      <sz val="12"/>
      <name val="Segoe UI"/>
      <family val="2"/>
    </font>
    <font>
      <b/>
      <sz val="12"/>
      <name val="Segoe UI"/>
      <family val="2"/>
    </font>
    <font>
      <sz val="10"/>
      <color indexed="10"/>
      <name val="Times New Roman"/>
      <family val="1"/>
    </font>
    <font>
      <b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32"/>
      </patternFill>
    </fill>
    <fill>
      <patternFill patternType="solid">
        <fgColor indexed="47"/>
        <bgColor indexed="32"/>
      </patternFill>
    </fill>
  </fills>
  <borders count="2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ck">
        <color indexed="10"/>
      </left>
      <right/>
      <top/>
      <bottom/>
      <diagonal/>
    </border>
    <border>
      <left/>
      <right style="thick">
        <color indexed="1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3" fontId="1" fillId="0" borderId="0" applyFill="0" applyBorder="0" applyAlignment="0" applyProtection="0"/>
    <xf numFmtId="5" fontId="1" fillId="0" borderId="0" applyFill="0" applyBorder="0" applyAlignment="0" applyProtection="0"/>
    <xf numFmtId="165" fontId="1" fillId="0" borderId="0" applyFill="0" applyBorder="0" applyAlignment="0" applyProtection="0"/>
    <xf numFmtId="2" fontId="1" fillId="0" borderId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  <xf numFmtId="0" fontId="1" fillId="0" borderId="1" applyNumberFormat="0" applyFill="0" applyAlignment="0" applyProtection="0"/>
  </cellStyleXfs>
  <cellXfs count="112">
    <xf numFmtId="0" fontId="0" fillId="0" borderId="0" xfId="0"/>
    <xf numFmtId="0" fontId="6" fillId="0" borderId="0" xfId="8" applyFont="1" applyAlignment="1">
      <alignment horizontal="center" vertical="center"/>
    </xf>
    <xf numFmtId="2" fontId="6" fillId="0" borderId="0" xfId="8" applyNumberFormat="1" applyFont="1" applyAlignment="1">
      <alignment vertical="center"/>
    </xf>
    <xf numFmtId="0" fontId="6" fillId="0" borderId="0" xfId="9" applyFont="1" applyAlignment="1">
      <alignment vertical="center"/>
    </xf>
    <xf numFmtId="0" fontId="4" fillId="0" borderId="0" xfId="9" applyFont="1" applyAlignment="1">
      <alignment horizontal="center" vertical="center"/>
    </xf>
    <xf numFmtId="0" fontId="7" fillId="0" borderId="0" xfId="9" applyFont="1" applyAlignment="1">
      <alignment vertical="center"/>
    </xf>
    <xf numFmtId="2" fontId="7" fillId="0" borderId="0" xfId="8" applyNumberFormat="1" applyFont="1" applyAlignment="1">
      <alignment vertical="center"/>
    </xf>
    <xf numFmtId="2" fontId="8" fillId="0" borderId="0" xfId="8" applyNumberFormat="1" applyFont="1" applyAlignment="1">
      <alignment horizontal="center" vertical="center"/>
    </xf>
    <xf numFmtId="0" fontId="9" fillId="0" borderId="0" xfId="9" applyFont="1" applyAlignment="1">
      <alignment vertical="center"/>
    </xf>
    <xf numFmtId="0" fontId="9" fillId="0" borderId="0" xfId="9" applyFont="1" applyAlignment="1">
      <alignment horizontal="center" vertical="center"/>
    </xf>
    <xf numFmtId="2" fontId="10" fillId="0" borderId="0" xfId="8" applyNumberFormat="1" applyFont="1" applyAlignment="1">
      <alignment vertical="center"/>
    </xf>
    <xf numFmtId="2" fontId="10" fillId="0" borderId="0" xfId="8" applyNumberFormat="1" applyFont="1" applyAlignment="1">
      <alignment horizontal="center" vertical="center"/>
    </xf>
    <xf numFmtId="2" fontId="6" fillId="0" borderId="0" xfId="8" applyNumberFormat="1" applyFont="1" applyAlignment="1">
      <alignment horizontal="center" vertical="center"/>
    </xf>
    <xf numFmtId="2" fontId="6" fillId="0" borderId="0" xfId="8" applyNumberFormat="1" applyFont="1" applyAlignment="1">
      <alignment horizontal="right" vertical="center"/>
    </xf>
    <xf numFmtId="2" fontId="5" fillId="0" borderId="0" xfId="8" applyNumberFormat="1" applyFont="1" applyAlignment="1">
      <alignment vertical="center"/>
    </xf>
    <xf numFmtId="0" fontId="6" fillId="0" borderId="0" xfId="9" applyFont="1" applyAlignment="1">
      <alignment horizontal="right" vertical="center"/>
    </xf>
    <xf numFmtId="0" fontId="8" fillId="0" borderId="0" xfId="9" applyFont="1" applyAlignment="1">
      <alignment horizontal="center" vertical="center"/>
    </xf>
    <xf numFmtId="0" fontId="1" fillId="0" borderId="0" xfId="9" applyAlignment="1">
      <alignment vertical="center"/>
    </xf>
    <xf numFmtId="15" fontId="6" fillId="0" borderId="0" xfId="9" applyNumberFormat="1" applyFont="1" applyAlignment="1">
      <alignment horizontal="center" vertical="center"/>
    </xf>
    <xf numFmtId="0" fontId="6" fillId="0" borderId="0" xfId="9" applyFont="1" applyAlignment="1">
      <alignment horizontal="center" vertical="center"/>
    </xf>
    <xf numFmtId="2" fontId="6" fillId="0" borderId="4" xfId="8" applyNumberFormat="1" applyFont="1" applyBorder="1" applyAlignment="1">
      <alignment horizontal="center" vertical="center"/>
    </xf>
    <xf numFmtId="0" fontId="7" fillId="0" borderId="2" xfId="9" applyFont="1" applyBorder="1" applyAlignment="1">
      <alignment horizontal="center" vertical="center"/>
    </xf>
    <xf numFmtId="2" fontId="6" fillId="0" borderId="5" xfId="8" applyNumberFormat="1" applyFont="1" applyBorder="1" applyAlignment="1">
      <alignment horizontal="center" vertical="center"/>
    </xf>
    <xf numFmtId="0" fontId="6" fillId="0" borderId="0" xfId="9" applyFont="1" applyBorder="1" applyAlignment="1">
      <alignment horizontal="center" vertical="center"/>
    </xf>
    <xf numFmtId="2" fontId="6" fillId="2" borderId="5" xfId="8" applyNumberFormat="1" applyFont="1" applyFill="1" applyBorder="1" applyAlignment="1">
      <alignment horizontal="center" vertical="center"/>
    </xf>
    <xf numFmtId="164" fontId="6" fillId="2" borderId="5" xfId="8" applyNumberFormat="1" applyFont="1" applyFill="1" applyBorder="1" applyAlignment="1">
      <alignment horizontal="center" vertical="center"/>
    </xf>
    <xf numFmtId="2" fontId="6" fillId="3" borderId="5" xfId="8" applyNumberFormat="1" applyFont="1" applyFill="1" applyBorder="1" applyAlignment="1">
      <alignment horizontal="center" vertical="center"/>
    </xf>
    <xf numFmtId="164" fontId="6" fillId="3" borderId="5" xfId="8" applyNumberFormat="1" applyFont="1" applyFill="1" applyBorder="1" applyAlignment="1">
      <alignment horizontal="center" vertical="center"/>
    </xf>
    <xf numFmtId="2" fontId="6" fillId="0" borderId="6" xfId="8" applyNumberFormat="1" applyFont="1" applyBorder="1" applyAlignment="1">
      <alignment horizontal="center" vertical="center"/>
    </xf>
    <xf numFmtId="2" fontId="6" fillId="2" borderId="6" xfId="8" applyNumberFormat="1" applyFont="1" applyFill="1" applyBorder="1" applyAlignment="1">
      <alignment horizontal="center" vertical="center"/>
    </xf>
    <xf numFmtId="164" fontId="6" fillId="2" borderId="6" xfId="8" applyNumberFormat="1" applyFont="1" applyFill="1" applyBorder="1" applyAlignment="1">
      <alignment horizontal="center" vertical="center"/>
    </xf>
    <xf numFmtId="2" fontId="6" fillId="3" borderId="6" xfId="8" applyNumberFormat="1" applyFont="1" applyFill="1" applyBorder="1" applyAlignment="1">
      <alignment horizontal="center" vertical="center"/>
    </xf>
    <xf numFmtId="164" fontId="6" fillId="3" borderId="6" xfId="8" applyNumberFormat="1" applyFont="1" applyFill="1" applyBorder="1" applyAlignment="1">
      <alignment horizontal="center" vertical="center"/>
    </xf>
    <xf numFmtId="2" fontId="6" fillId="2" borderId="4" xfId="8" applyNumberFormat="1" applyFont="1" applyFill="1" applyBorder="1" applyAlignment="1">
      <alignment horizontal="center" vertical="center"/>
    </xf>
    <xf numFmtId="164" fontId="6" fillId="2" borderId="4" xfId="8" applyNumberFormat="1" applyFont="1" applyFill="1" applyBorder="1" applyAlignment="1">
      <alignment horizontal="center" vertical="center"/>
    </xf>
    <xf numFmtId="2" fontId="6" fillId="3" borderId="4" xfId="8" applyNumberFormat="1" applyFont="1" applyFill="1" applyBorder="1" applyAlignment="1">
      <alignment horizontal="center" vertical="center"/>
    </xf>
    <xf numFmtId="164" fontId="6" fillId="3" borderId="4" xfId="8" applyNumberFormat="1" applyFont="1" applyFill="1" applyBorder="1" applyAlignment="1">
      <alignment horizontal="center" vertical="center"/>
    </xf>
    <xf numFmtId="166" fontId="6" fillId="2" borderId="5" xfId="8" applyNumberFormat="1" applyFont="1" applyFill="1" applyBorder="1" applyAlignment="1">
      <alignment horizontal="center" vertical="center"/>
    </xf>
    <xf numFmtId="166" fontId="6" fillId="3" borderId="5" xfId="8" applyNumberFormat="1" applyFont="1" applyFill="1" applyBorder="1" applyAlignment="1">
      <alignment horizontal="center" vertical="center"/>
    </xf>
    <xf numFmtId="167" fontId="6" fillId="0" borderId="5" xfId="8" applyNumberFormat="1" applyFont="1" applyBorder="1" applyAlignment="1">
      <alignment horizontal="center" vertical="center"/>
    </xf>
    <xf numFmtId="164" fontId="6" fillId="0" borderId="0" xfId="8" applyNumberFormat="1" applyFont="1" applyAlignment="1">
      <alignment horizontal="center" vertical="center"/>
    </xf>
    <xf numFmtId="2" fontId="5" fillId="0" borderId="7" xfId="8" applyNumberFormat="1" applyFont="1" applyBorder="1" applyAlignment="1">
      <alignment horizontal="center" vertical="center"/>
    </xf>
    <xf numFmtId="2" fontId="7" fillId="0" borderId="7" xfId="8" applyNumberFormat="1" applyFont="1" applyBorder="1" applyAlignment="1">
      <alignment vertical="center"/>
    </xf>
    <xf numFmtId="1" fontId="5" fillId="0" borderId="8" xfId="8" applyNumberFormat="1" applyFont="1" applyBorder="1" applyAlignment="1">
      <alignment horizontal="center" vertical="center"/>
    </xf>
    <xf numFmtId="2" fontId="7" fillId="0" borderId="0" xfId="8" applyNumberFormat="1" applyFont="1" applyAlignment="1">
      <alignment horizontal="center" vertical="center"/>
    </xf>
    <xf numFmtId="164" fontId="7" fillId="0" borderId="0" xfId="8" applyNumberFormat="1" applyFont="1" applyAlignment="1">
      <alignment vertical="center"/>
    </xf>
    <xf numFmtId="2" fontId="5" fillId="0" borderId="9" xfId="8" applyNumberFormat="1" applyFont="1" applyBorder="1" applyAlignment="1">
      <alignment horizontal="center" vertical="center"/>
    </xf>
    <xf numFmtId="2" fontId="5" fillId="0" borderId="0" xfId="8" applyNumberFormat="1" applyFont="1" applyBorder="1" applyAlignment="1">
      <alignment horizontal="center" vertical="center"/>
    </xf>
    <xf numFmtId="2" fontId="4" fillId="0" borderId="0" xfId="8" applyNumberFormat="1" applyFont="1" applyBorder="1" applyAlignment="1">
      <alignment horizontal="center" vertical="center"/>
    </xf>
    <xf numFmtId="164" fontId="4" fillId="0" borderId="0" xfId="9" applyNumberFormat="1" applyFont="1" applyAlignment="1">
      <alignment horizontal="center" vertical="center"/>
    </xf>
    <xf numFmtId="164" fontId="4" fillId="0" borderId="0" xfId="8" applyNumberFormat="1" applyFont="1" applyAlignment="1">
      <alignment horizontal="center" vertical="center"/>
    </xf>
    <xf numFmtId="0" fontId="15" fillId="0" borderId="10" xfId="9" applyFont="1" applyBorder="1" applyAlignment="1">
      <alignment horizontal="center"/>
    </xf>
    <xf numFmtId="2" fontId="6" fillId="0" borderId="11" xfId="9" applyNumberFormat="1" applyFont="1" applyBorder="1" applyAlignment="1">
      <alignment horizontal="center" vertical="center"/>
    </xf>
    <xf numFmtId="2" fontId="6" fillId="0" borderId="12" xfId="9" applyNumberFormat="1" applyFont="1" applyBorder="1" applyAlignment="1">
      <alignment horizontal="center" vertical="center"/>
    </xf>
    <xf numFmtId="166" fontId="6" fillId="2" borderId="6" xfId="8" applyNumberFormat="1" applyFont="1" applyFill="1" applyBorder="1" applyAlignment="1">
      <alignment horizontal="center" vertical="center"/>
    </xf>
    <xf numFmtId="166" fontId="6" fillId="3" borderId="6" xfId="8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0" borderId="0" xfId="0" applyFont="1" applyBorder="1" applyAlignment="1">
      <alignment horizontal="center"/>
    </xf>
    <xf numFmtId="0" fontId="18" fillId="0" borderId="0" xfId="9" applyFont="1" applyAlignment="1">
      <alignment horizontal="center" vertical="center"/>
    </xf>
    <xf numFmtId="2" fontId="19" fillId="0" borderId="0" xfId="8" applyNumberFormat="1" applyFont="1" applyAlignment="1">
      <alignment horizontal="center" vertical="center"/>
    </xf>
    <xf numFmtId="2" fontId="20" fillId="0" borderId="0" xfId="8" applyNumberFormat="1" applyFont="1" applyAlignment="1">
      <alignment horizontal="right" vertical="center"/>
    </xf>
    <xf numFmtId="2" fontId="20" fillId="0" borderId="0" xfId="8" applyNumberFormat="1" applyFont="1" applyAlignment="1">
      <alignment horizontal="center" vertical="center"/>
    </xf>
    <xf numFmtId="2" fontId="21" fillId="0" borderId="0" xfId="8" applyNumberFormat="1" applyFont="1" applyAlignment="1">
      <alignment horizontal="center" vertical="center"/>
    </xf>
    <xf numFmtId="2" fontId="20" fillId="0" borderId="0" xfId="8" applyNumberFormat="1" applyFont="1" applyAlignment="1">
      <alignment vertical="center"/>
    </xf>
    <xf numFmtId="0" fontId="20" fillId="0" borderId="0" xfId="9" applyFont="1" applyAlignment="1">
      <alignment horizontal="right" vertical="center"/>
    </xf>
    <xf numFmtId="15" fontId="20" fillId="0" borderId="0" xfId="9" applyNumberFormat="1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0" xfId="9" applyFont="1" applyAlignment="1">
      <alignment horizontal="center" vertical="center"/>
    </xf>
    <xf numFmtId="0" fontId="4" fillId="0" borderId="2" xfId="9" applyFont="1" applyBorder="1" applyAlignment="1" applyProtection="1">
      <alignment horizontal="center" vertical="center"/>
      <protection locked="0"/>
    </xf>
    <xf numFmtId="0" fontId="4" fillId="0" borderId="2" xfId="9" applyFont="1" applyBorder="1" applyAlignment="1">
      <alignment horizontal="center" vertical="center"/>
    </xf>
    <xf numFmtId="0" fontId="4" fillId="0" borderId="0" xfId="9" applyFont="1" applyAlignment="1">
      <alignment horizontal="right" vertical="center"/>
    </xf>
    <xf numFmtId="0" fontId="7" fillId="0" borderId="0" xfId="9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2" fontId="6" fillId="0" borderId="0" xfId="9" applyNumberFormat="1" applyFont="1" applyAlignment="1">
      <alignment horizontal="center" vertical="center"/>
    </xf>
    <xf numFmtId="2" fontId="11" fillId="0" borderId="0" xfId="9" applyNumberFormat="1" applyFont="1" applyAlignment="1">
      <alignment horizontal="center" vertical="center"/>
    </xf>
    <xf numFmtId="2" fontId="11" fillId="0" borderId="4" xfId="9" applyNumberFormat="1" applyFont="1" applyBorder="1" applyAlignment="1">
      <alignment horizontal="center" vertical="center"/>
    </xf>
    <xf numFmtId="2" fontId="12" fillId="0" borderId="5" xfId="9" applyNumberFormat="1" applyFont="1" applyBorder="1" applyAlignment="1">
      <alignment horizontal="center" vertical="center"/>
    </xf>
    <xf numFmtId="2" fontId="11" fillId="0" borderId="5" xfId="9" applyNumberFormat="1" applyFont="1" applyBorder="1" applyAlignment="1">
      <alignment horizontal="center" vertical="center"/>
    </xf>
    <xf numFmtId="2" fontId="7" fillId="0" borderId="6" xfId="9" applyNumberFormat="1" applyFont="1" applyBorder="1" applyAlignment="1">
      <alignment horizontal="center" vertical="center"/>
    </xf>
    <xf numFmtId="2" fontId="12" fillId="0" borderId="5" xfId="9" applyNumberFormat="1" applyFont="1" applyFill="1" applyBorder="1" applyAlignment="1">
      <alignment horizontal="center" vertical="center"/>
    </xf>
    <xf numFmtId="2" fontId="7" fillId="0" borderId="6" xfId="8" applyNumberFormat="1" applyFont="1" applyBorder="1" applyAlignment="1">
      <alignment horizontal="center" vertical="center"/>
    </xf>
    <xf numFmtId="2" fontId="7" fillId="0" borderId="5" xfId="8" applyNumberFormat="1" applyFont="1" applyBorder="1" applyAlignment="1">
      <alignment horizontal="center" vertical="center"/>
    </xf>
    <xf numFmtId="2" fontId="7" fillId="0" borderId="0" xfId="9" applyNumberFormat="1" applyFont="1" applyAlignment="1">
      <alignment horizontal="center" vertical="center"/>
    </xf>
    <xf numFmtId="0" fontId="1" fillId="0" borderId="0" xfId="9" applyAlignment="1">
      <alignment horizontal="left" vertical="center"/>
    </xf>
    <xf numFmtId="0" fontId="4" fillId="0" borderId="0" xfId="9" applyFont="1" applyBorder="1" applyAlignment="1">
      <alignment horizontal="center" vertical="center"/>
    </xf>
    <xf numFmtId="0" fontId="7" fillId="0" borderId="0" xfId="9" applyFont="1" applyBorder="1" applyAlignment="1">
      <alignment horizontal="center" vertical="center"/>
    </xf>
    <xf numFmtId="0" fontId="22" fillId="0" borderId="0" xfId="9" applyFont="1" applyFill="1" applyBorder="1" applyAlignment="1">
      <alignment horizontal="center" vertical="center"/>
    </xf>
    <xf numFmtId="0" fontId="1" fillId="0" borderId="0" xfId="9" applyFont="1" applyFill="1" applyBorder="1" applyAlignment="1">
      <alignment horizontal="center" vertical="center"/>
    </xf>
    <xf numFmtId="0" fontId="7" fillId="0" borderId="0" xfId="9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2" fontId="23" fillId="0" borderId="0" xfId="8" applyNumberFormat="1" applyFont="1" applyAlignment="1">
      <alignment horizontal="left" vertical="center"/>
    </xf>
    <xf numFmtId="2" fontId="7" fillId="0" borderId="13" xfId="8" applyNumberFormat="1" applyFont="1" applyFill="1" applyBorder="1" applyAlignment="1">
      <alignment horizontal="center" vertical="center"/>
    </xf>
    <xf numFmtId="2" fontId="6" fillId="0" borderId="0" xfId="8" applyNumberFormat="1" applyFont="1" applyAlignment="1">
      <alignment horizontal="center" vertical="center"/>
    </xf>
    <xf numFmtId="0" fontId="4" fillId="0" borderId="14" xfId="9" applyFont="1" applyBorder="1" applyAlignment="1">
      <alignment horizontal="center" vertical="center"/>
    </xf>
    <xf numFmtId="0" fontId="4" fillId="0" borderId="15" xfId="9" applyFont="1" applyBorder="1" applyAlignment="1">
      <alignment horizontal="center" vertical="center"/>
    </xf>
    <xf numFmtId="0" fontId="4" fillId="0" borderId="2" xfId="9" applyFont="1" applyBorder="1" applyAlignment="1" applyProtection="1">
      <alignment horizontal="center" vertical="center"/>
      <protection locked="0"/>
    </xf>
    <xf numFmtId="0" fontId="4" fillId="0" borderId="3" xfId="9" applyFont="1" applyBorder="1" applyAlignment="1" applyProtection="1">
      <alignment horizontal="center" vertical="center"/>
      <protection locked="0"/>
    </xf>
    <xf numFmtId="0" fontId="4" fillId="0" borderId="2" xfId="9" applyFont="1" applyBorder="1" applyAlignment="1">
      <alignment horizontal="center" vertical="center"/>
    </xf>
    <xf numFmtId="0" fontId="4" fillId="0" borderId="3" xfId="9" applyFont="1" applyBorder="1" applyAlignment="1">
      <alignment horizontal="center" vertical="center"/>
    </xf>
    <xf numFmtId="2" fontId="20" fillId="0" borderId="0" xfId="8" applyNumberFormat="1" applyFont="1" applyAlignment="1">
      <alignment horizontal="right" vertical="center"/>
    </xf>
    <xf numFmtId="2" fontId="6" fillId="0" borderId="0" xfId="8" applyNumberFormat="1" applyFont="1" applyAlignment="1">
      <alignment horizontal="right" vertical="center"/>
    </xf>
    <xf numFmtId="2" fontId="6" fillId="3" borderId="16" xfId="8" applyNumberFormat="1" applyFont="1" applyFill="1" applyBorder="1" applyAlignment="1">
      <alignment horizontal="center" vertical="center"/>
    </xf>
    <xf numFmtId="2" fontId="6" fillId="3" borderId="9" xfId="8" applyNumberFormat="1" applyFont="1" applyFill="1" applyBorder="1" applyAlignment="1">
      <alignment horizontal="center" vertical="center"/>
    </xf>
    <xf numFmtId="2" fontId="6" fillId="3" borderId="17" xfId="8" applyNumberFormat="1" applyFont="1" applyFill="1" applyBorder="1" applyAlignment="1">
      <alignment horizontal="center" vertical="center"/>
    </xf>
    <xf numFmtId="0" fontId="4" fillId="0" borderId="18" xfId="9" applyFont="1" applyBorder="1" applyAlignment="1">
      <alignment horizontal="center" vertical="center"/>
    </xf>
    <xf numFmtId="2" fontId="6" fillId="0" borderId="0" xfId="7" applyNumberFormat="1" applyFont="1" applyAlignment="1">
      <alignment horizontal="center" vertical="center"/>
    </xf>
    <xf numFmtId="2" fontId="5" fillId="0" borderId="7" xfId="8" applyNumberFormat="1" applyFont="1" applyBorder="1" applyAlignment="1">
      <alignment horizontal="right" vertical="center"/>
    </xf>
    <xf numFmtId="2" fontId="5" fillId="0" borderId="19" xfId="8" applyNumberFormat="1" applyFont="1" applyBorder="1" applyAlignment="1">
      <alignment horizontal="right" vertical="center"/>
    </xf>
    <xf numFmtId="2" fontId="6" fillId="2" borderId="16" xfId="8" applyNumberFormat="1" applyFont="1" applyFill="1" applyBorder="1" applyAlignment="1">
      <alignment horizontal="center" vertical="center"/>
    </xf>
    <xf numFmtId="2" fontId="6" fillId="2" borderId="9" xfId="8" applyNumberFormat="1" applyFont="1" applyFill="1" applyBorder="1" applyAlignment="1">
      <alignment horizontal="center" vertical="center"/>
    </xf>
    <xf numFmtId="2" fontId="6" fillId="2" borderId="17" xfId="8" applyNumberFormat="1" applyFont="1" applyFill="1" applyBorder="1" applyAlignment="1">
      <alignment horizontal="center" vertical="center"/>
    </xf>
  </cellXfs>
  <cellStyles count="11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normal 2" xfId="7"/>
    <cellStyle name="normal_BNY Melon Velocity" xfId="8"/>
    <cellStyle name="Normal_BNY Melon Velocity_1" xfId="9"/>
    <cellStyle name="Total" xfId="10" builtinId="25" customBuiltin="1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99FF"/>
      <color rgb="FFCC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defRPr>
            </a:pPr>
            <a:r>
              <a:rPr lang="en-US"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Shear Wave Velocity Profile DH-6 
</a:t>
            </a:r>
            <a:r>
              <a:rPr lang="en-US" sz="1000" b="1" i="0" u="none" strike="noStrike" baseline="0">
                <a:effectLst/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I-20/26/126 Corridor Project Ph. 2 </a:t>
            </a:r>
            <a:r>
              <a:rPr lang="en-US"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
Columbia, South</a:t>
            </a:r>
            <a:r>
              <a:rPr lang="en-US" baseline="0"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 Carolina</a:t>
            </a:r>
            <a:r>
              <a:rPr lang="en-US"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
1461-16-047</a:t>
            </a:r>
          </a:p>
        </c:rich>
      </c:tx>
      <c:layout>
        <c:manualLayout>
          <c:xMode val="edge"/>
          <c:yMode val="edge"/>
          <c:x val="0.36511295080073664"/>
          <c:y val="3.48981650437680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36157337367625"/>
          <c:y val="0.17467760844079719"/>
          <c:w val="0.85779122541603636"/>
          <c:h val="0.7995310668229777"/>
        </c:manualLayout>
      </c:layout>
      <c:scatterChart>
        <c:scatterStyle val="lineMarker"/>
        <c:varyColors val="0"/>
        <c:ser>
          <c:idx val="0"/>
          <c:order val="0"/>
          <c:tx>
            <c:v>Downhole B-16</c:v>
          </c:tx>
          <c:spPr>
            <a:ln w="28575">
              <a:noFill/>
            </a:ln>
          </c:spPr>
          <c:xVal>
            <c:numRef>
              <c:f>'Downhole Calculations'!$J$20:$J$56</c:f>
              <c:numCache>
                <c:formatCode>0.0</c:formatCode>
                <c:ptCount val="37"/>
                <c:pt idx="0">
                  <c:v>866.06852484772901</c:v>
                </c:pt>
                <c:pt idx="1">
                  <c:v>992.36622994181459</c:v>
                </c:pt>
                <c:pt idx="2">
                  <c:v>1044.3341733955815</c:v>
                </c:pt>
                <c:pt idx="3">
                  <c:v>1069.2184400707254</c:v>
                </c:pt>
                <c:pt idx="4">
                  <c:v>1807.1972139294503</c:v>
                </c:pt>
                <c:pt idx="5">
                  <c:v>2410.412725059728</c:v>
                </c:pt>
                <c:pt idx="6">
                  <c:v>3745.7276877793593</c:v>
                </c:pt>
                <c:pt idx="7">
                  <c:v>3860.7721640745417</c:v>
                </c:pt>
                <c:pt idx="8">
                  <c:v>3607.5779508460555</c:v>
                </c:pt>
                <c:pt idx="9">
                  <c:v>3635.6499754353654</c:v>
                </c:pt>
                <c:pt idx="10">
                  <c:v>4398.1396201749149</c:v>
                </c:pt>
                <c:pt idx="11">
                  <c:v>6495.9111176964316</c:v>
                </c:pt>
                <c:pt idx="12">
                  <c:v>7781.9663332319687</c:v>
                </c:pt>
                <c:pt idx="13">
                  <c:v>8117.3886841617459</c:v>
                </c:pt>
                <c:pt idx="14">
                  <c:v>8255.9820979106807</c:v>
                </c:pt>
                <c:pt idx="15">
                  <c:v>8001.3572086387676</c:v>
                </c:pt>
                <c:pt idx="16">
                  <c:v>7971.4068928741435</c:v>
                </c:pt>
                <c:pt idx="17">
                  <c:v>7976.1389889948196</c:v>
                </c:pt>
                <c:pt idx="18">
                  <c:v>8061.6856723237161</c:v>
                </c:pt>
                <c:pt idx="19">
                  <c:v>8591.2886156021596</c:v>
                </c:pt>
                <c:pt idx="20">
                  <c:v>7751.9452029617678</c:v>
                </c:pt>
                <c:pt idx="21">
                  <c:v>8597.4369556032252</c:v>
                </c:pt>
                <c:pt idx="22">
                  <c:v>9235.8026779933716</c:v>
                </c:pt>
                <c:pt idx="23">
                  <c:v>10233.721856841375</c:v>
                </c:pt>
                <c:pt idx="24">
                  <c:v>10148.621701672222</c:v>
                </c:pt>
                <c:pt idx="25">
                  <c:v>10238.188712476607</c:v>
                </c:pt>
                <c:pt idx="26">
                  <c:v>10152.613510643812</c:v>
                </c:pt>
                <c:pt idx="27">
                  <c:v>9900.4138447318765</c:v>
                </c:pt>
                <c:pt idx="28">
                  <c:v>9985.1418331075947</c:v>
                </c:pt>
                <c:pt idx="29">
                  <c:v>9903.262401622429</c:v>
                </c:pt>
                <c:pt idx="30">
                  <c:v>10804.950185576536</c:v>
                </c:pt>
                <c:pt idx="31">
                  <c:v>10247.184111456803</c:v>
                </c:pt>
                <c:pt idx="32">
                  <c:v>9587.074017467774</c:v>
                </c:pt>
                <c:pt idx="33">
                  <c:v>9907.6123498029974</c:v>
                </c:pt>
                <c:pt idx="34">
                  <c:v>10908.376369014903</c:v>
                </c:pt>
                <c:pt idx="35">
                  <c:v>9909.3031766218246</c:v>
                </c:pt>
                <c:pt idx="36">
                  <c:v>10251.655705201641</c:v>
                </c:pt>
              </c:numCache>
            </c:numRef>
          </c:xVal>
          <c:yVal>
            <c:numRef>
              <c:f>'Downhole Calculations'!$K$20:$K$56</c:f>
              <c:numCache>
                <c:formatCode>0.00</c:formatCode>
                <c:ptCount val="37"/>
                <c:pt idx="0">
                  <c:v>6.84</c:v>
                </c:pt>
                <c:pt idx="1">
                  <c:v>9.84</c:v>
                </c:pt>
                <c:pt idx="2">
                  <c:v>12.84</c:v>
                </c:pt>
                <c:pt idx="3">
                  <c:v>15.84</c:v>
                </c:pt>
                <c:pt idx="4">
                  <c:v>18.84</c:v>
                </c:pt>
                <c:pt idx="5">
                  <c:v>21.84</c:v>
                </c:pt>
                <c:pt idx="6">
                  <c:v>24.84</c:v>
                </c:pt>
                <c:pt idx="7">
                  <c:v>27.84</c:v>
                </c:pt>
                <c:pt idx="8">
                  <c:v>30.840000000000003</c:v>
                </c:pt>
                <c:pt idx="9">
                  <c:v>33.840000000000003</c:v>
                </c:pt>
                <c:pt idx="10">
                  <c:v>36.840000000000003</c:v>
                </c:pt>
                <c:pt idx="11">
                  <c:v>39.840000000000003</c:v>
                </c:pt>
                <c:pt idx="12">
                  <c:v>42.84</c:v>
                </c:pt>
                <c:pt idx="13">
                  <c:v>45.84</c:v>
                </c:pt>
                <c:pt idx="14">
                  <c:v>48.84</c:v>
                </c:pt>
                <c:pt idx="15">
                  <c:v>51.84</c:v>
                </c:pt>
                <c:pt idx="16">
                  <c:v>54.84</c:v>
                </c:pt>
                <c:pt idx="17">
                  <c:v>57.84</c:v>
                </c:pt>
                <c:pt idx="18">
                  <c:v>60.84</c:v>
                </c:pt>
                <c:pt idx="19">
                  <c:v>63.84</c:v>
                </c:pt>
                <c:pt idx="20">
                  <c:v>66.84</c:v>
                </c:pt>
                <c:pt idx="21">
                  <c:v>69.84</c:v>
                </c:pt>
                <c:pt idx="22">
                  <c:v>72.84</c:v>
                </c:pt>
                <c:pt idx="23">
                  <c:v>75.84</c:v>
                </c:pt>
                <c:pt idx="24">
                  <c:v>78.84</c:v>
                </c:pt>
                <c:pt idx="25">
                  <c:v>81.84</c:v>
                </c:pt>
                <c:pt idx="26">
                  <c:v>84.84</c:v>
                </c:pt>
                <c:pt idx="27">
                  <c:v>87.84</c:v>
                </c:pt>
                <c:pt idx="28">
                  <c:v>90.84</c:v>
                </c:pt>
                <c:pt idx="29">
                  <c:v>93.84</c:v>
                </c:pt>
                <c:pt idx="30">
                  <c:v>96.84</c:v>
                </c:pt>
                <c:pt idx="31">
                  <c:v>99.84</c:v>
                </c:pt>
                <c:pt idx="32">
                  <c:v>102.84</c:v>
                </c:pt>
                <c:pt idx="33">
                  <c:v>105.84</c:v>
                </c:pt>
                <c:pt idx="34">
                  <c:v>108.84</c:v>
                </c:pt>
                <c:pt idx="35">
                  <c:v>111.84</c:v>
                </c:pt>
                <c:pt idx="36">
                  <c:v>114.84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937616"/>
        <c:axId val="500944672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1"/>
                <c:tx>
                  <c:v>Downhole B-16</c:v>
                </c:tx>
                <c:spPr>
                  <a:ln w="28575">
                    <a:noFill/>
                  </a:ln>
                </c:spPr>
                <c:marker>
                  <c:symbol val="diamond"/>
                  <c:size val="5"/>
                  <c:spPr>
                    <a:solidFill>
                      <a:srgbClr val="002060"/>
                    </a:solidFill>
                    <a:ln>
                      <a:solidFill>
                        <a:srgbClr val="002060"/>
                      </a:solidFill>
                      <a:prstDash val="solid"/>
                    </a:ln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'Downhole Calculations'!$G$20:$G$56</c15:sqref>
                        </c15:formulaRef>
                      </c:ext>
                    </c:extLst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'Downhole Calculations'!$K$20:$K$56</c15:sqref>
                        </c15:formulaRef>
                      </c:ext>
                    </c:extLst>
                    <c:numCache>
                      <c:formatCode>0.00</c:formatCode>
                      <c:ptCount val="37"/>
                      <c:pt idx="0">
                        <c:v>6.84</c:v>
                      </c:pt>
                      <c:pt idx="1">
                        <c:v>9.84</c:v>
                      </c:pt>
                      <c:pt idx="2">
                        <c:v>12.84</c:v>
                      </c:pt>
                      <c:pt idx="3">
                        <c:v>15.84</c:v>
                      </c:pt>
                      <c:pt idx="4">
                        <c:v>18.84</c:v>
                      </c:pt>
                      <c:pt idx="5">
                        <c:v>21.84</c:v>
                      </c:pt>
                      <c:pt idx="6">
                        <c:v>24.84</c:v>
                      </c:pt>
                      <c:pt idx="7">
                        <c:v>27.84</c:v>
                      </c:pt>
                      <c:pt idx="8">
                        <c:v>30.840000000000003</c:v>
                      </c:pt>
                      <c:pt idx="9">
                        <c:v>33.840000000000003</c:v>
                      </c:pt>
                      <c:pt idx="10">
                        <c:v>36.840000000000003</c:v>
                      </c:pt>
                      <c:pt idx="11">
                        <c:v>39.840000000000003</c:v>
                      </c:pt>
                      <c:pt idx="12">
                        <c:v>42.84</c:v>
                      </c:pt>
                      <c:pt idx="13">
                        <c:v>45.84</c:v>
                      </c:pt>
                      <c:pt idx="14">
                        <c:v>48.84</c:v>
                      </c:pt>
                      <c:pt idx="15">
                        <c:v>51.84</c:v>
                      </c:pt>
                      <c:pt idx="16">
                        <c:v>54.84</c:v>
                      </c:pt>
                      <c:pt idx="17">
                        <c:v>57.84</c:v>
                      </c:pt>
                      <c:pt idx="18">
                        <c:v>60.84</c:v>
                      </c:pt>
                      <c:pt idx="19">
                        <c:v>63.84</c:v>
                      </c:pt>
                      <c:pt idx="20">
                        <c:v>66.84</c:v>
                      </c:pt>
                      <c:pt idx="21">
                        <c:v>69.84</c:v>
                      </c:pt>
                      <c:pt idx="22">
                        <c:v>72.84</c:v>
                      </c:pt>
                      <c:pt idx="23">
                        <c:v>75.84</c:v>
                      </c:pt>
                      <c:pt idx="24">
                        <c:v>78.84</c:v>
                      </c:pt>
                      <c:pt idx="25">
                        <c:v>81.84</c:v>
                      </c:pt>
                      <c:pt idx="26">
                        <c:v>84.84</c:v>
                      </c:pt>
                      <c:pt idx="27">
                        <c:v>87.84</c:v>
                      </c:pt>
                      <c:pt idx="28">
                        <c:v>90.84</c:v>
                      </c:pt>
                      <c:pt idx="29">
                        <c:v>93.84</c:v>
                      </c:pt>
                      <c:pt idx="30">
                        <c:v>96.84</c:v>
                      </c:pt>
                      <c:pt idx="31">
                        <c:v>99.84</c:v>
                      </c:pt>
                      <c:pt idx="32">
                        <c:v>102.84</c:v>
                      </c:pt>
                      <c:pt idx="33">
                        <c:v>105.84</c:v>
                      </c:pt>
                      <c:pt idx="34">
                        <c:v>108.84</c:v>
                      </c:pt>
                      <c:pt idx="35">
                        <c:v>111.84</c:v>
                      </c:pt>
                      <c:pt idx="36">
                        <c:v>114.84</c:v>
                      </c:pt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500937616"/>
        <c:scaling>
          <c:orientation val="minMax"/>
          <c:max val="14000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Segoe UI" panose="020B0502040204020203" pitchFamily="34" charset="0"/>
                    <a:ea typeface="Segoe UI" panose="020B0502040204020203" pitchFamily="34" charset="0"/>
                    <a:cs typeface="Segoe UI" panose="020B0502040204020203" pitchFamily="34" charset="0"/>
                  </a:defRPr>
                </a:pPr>
                <a:r>
                  <a:rPr lang="en-US">
                    <a:latin typeface="Segoe UI" panose="020B0502040204020203" pitchFamily="34" charset="0"/>
                    <a:ea typeface="Segoe UI" panose="020B0502040204020203" pitchFamily="34" charset="0"/>
                    <a:cs typeface="Segoe UI" panose="020B0502040204020203" pitchFamily="34" charset="0"/>
                  </a:rPr>
                  <a:t>Shear Wave Velocity, Vs (ft/sec)</a:t>
                </a:r>
              </a:p>
            </c:rich>
          </c:tx>
          <c:layout>
            <c:manualLayout>
              <c:xMode val="edge"/>
              <c:yMode val="edge"/>
              <c:x val="0.37367631721545802"/>
              <c:y val="0.1160914552347623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0944672"/>
        <c:crossesAt val="0"/>
        <c:crossBetween val="midCat"/>
      </c:valAx>
      <c:valAx>
        <c:axId val="500944672"/>
        <c:scaling>
          <c:orientation val="maxMin"/>
          <c:max val="12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1.664159269531169E-2"/>
              <c:y val="0.5392731408573928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0937616"/>
        <c:crossesAt val="0"/>
        <c:crossBetween val="midCat"/>
        <c:majorUnit val="1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pageMargins left="0.7" right="0.7" top="0.75" bottom="0.75" header="0.3" footer="0.3"/>
  <pageSetup orientation="portrait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379721</xdr:colOff>
      <xdr:row>1</xdr:row>
      <xdr:rowOff>166007</xdr:rowOff>
    </xdr:from>
    <xdr:to>
      <xdr:col>0</xdr:col>
      <xdr:colOff>915677</xdr:colOff>
      <xdr:row>4</xdr:row>
      <xdr:rowOff>102054</xdr:rowOff>
    </xdr:to>
    <xdr:pic>
      <xdr:nvPicPr>
        <xdr:cNvPr id="66649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79721" y="370114"/>
          <a:ext cx="535956" cy="5347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355976" cy="854336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0.10482</cdr:x>
      <cdr:y>0.04251</cdr:y>
    </cdr:from>
    <cdr:to>
      <cdr:x>0.19257</cdr:x>
      <cdr:y>0.10769</cdr:y>
    </cdr:to>
    <cdr:pic>
      <cdr:nvPicPr>
        <cdr:cNvPr id="2" name="Picture 1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669694" y="364836"/>
          <a:ext cx="560703" cy="559453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0.10482</cdr:x>
      <cdr:y>0.04251</cdr:y>
    </cdr:from>
    <cdr:to>
      <cdr:x>0.19257</cdr:x>
      <cdr:y>0.10769</cdr:y>
    </cdr:to>
    <cdr:pic>
      <cdr:nvPicPr>
        <cdr:cNvPr id="7" name="Picture 1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669694" y="364836"/>
          <a:ext cx="560703" cy="559453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R65"/>
  <sheetViews>
    <sheetView tabSelected="1" showOutlineSymbols="0" view="pageBreakPreview" topLeftCell="A33" zoomScale="70" zoomScaleNormal="100" zoomScaleSheetLayoutView="70" workbookViewId="0">
      <selection activeCell="Q43" sqref="Q43"/>
    </sheetView>
  </sheetViews>
  <sheetFormatPr defaultColWidth="9.109375" defaultRowHeight="15.6" x14ac:dyDescent="0.25"/>
  <cols>
    <col min="1" max="1" width="17.6640625" style="44" customWidth="1"/>
    <col min="2" max="2" width="15" style="6" customWidth="1"/>
    <col min="3" max="3" width="14.6640625" style="6" customWidth="1"/>
    <col min="4" max="4" width="12.88671875" style="6" bestFit="1" customWidth="1"/>
    <col min="5" max="5" width="42" style="6" hidden="1" customWidth="1"/>
    <col min="6" max="6" width="14.88671875" style="5" hidden="1" customWidth="1"/>
    <col min="7" max="7" width="11.33203125" style="5" hidden="1" customWidth="1"/>
    <col min="8" max="8" width="18" style="6" customWidth="1"/>
    <col min="9" max="9" width="17.6640625" style="5" customWidth="1"/>
    <col min="10" max="10" width="12.88671875" style="5" customWidth="1"/>
    <col min="11" max="11" width="15.109375" style="5" customWidth="1"/>
    <col min="12" max="12" width="17.5546875" style="5" customWidth="1"/>
    <col min="13" max="13" width="11" style="83" customWidth="1"/>
    <col min="14" max="14" width="13" style="70" bestFit="1" customWidth="1"/>
    <col min="15" max="16" width="13.5546875" style="4" customWidth="1"/>
    <col min="17" max="17" width="17.6640625" style="87" bestFit="1" customWidth="1"/>
    <col min="18" max="18" width="15.5546875" style="3" customWidth="1"/>
    <col min="19" max="16384" width="9.109375" style="5"/>
  </cols>
  <sheetData>
    <row r="1" spans="1:18" x14ac:dyDescent="0.25">
      <c r="A1" s="1"/>
      <c r="B1" s="2"/>
      <c r="C1" s="2"/>
      <c r="D1" s="2"/>
      <c r="E1" s="2"/>
      <c r="F1" s="3"/>
      <c r="G1" s="3"/>
      <c r="H1" s="2"/>
      <c r="I1" s="3"/>
      <c r="J1" s="3"/>
      <c r="K1" s="3"/>
      <c r="L1" s="3"/>
      <c r="M1" s="74"/>
    </row>
    <row r="2" spans="1:18" ht="17.399999999999999" x14ac:dyDescent="0.25">
      <c r="A2" s="1"/>
      <c r="C2" s="7"/>
      <c r="D2" s="7"/>
      <c r="E2" s="7"/>
      <c r="F2" s="7"/>
      <c r="G2" s="7"/>
      <c r="H2" s="7" t="s">
        <v>2</v>
      </c>
      <c r="J2" s="7"/>
      <c r="K2" s="7"/>
      <c r="L2" s="7"/>
      <c r="M2" s="74"/>
    </row>
    <row r="3" spans="1:18" ht="7.5" customHeight="1" x14ac:dyDescent="0.25">
      <c r="A3" s="1"/>
      <c r="B3" s="7"/>
      <c r="C3" s="7"/>
      <c r="D3" s="7"/>
      <c r="E3" s="7"/>
      <c r="F3" s="7"/>
      <c r="G3" s="7"/>
      <c r="H3" s="7"/>
      <c r="J3" s="7"/>
      <c r="K3" s="7"/>
      <c r="L3" s="7"/>
      <c r="M3" s="74"/>
    </row>
    <row r="4" spans="1:18" ht="20.399999999999999" x14ac:dyDescent="0.25">
      <c r="A4" s="1"/>
      <c r="B4" s="8"/>
      <c r="C4" s="8"/>
      <c r="D4" s="8"/>
      <c r="E4" s="9"/>
      <c r="F4" s="8"/>
      <c r="G4" s="8"/>
      <c r="H4" s="58" t="s">
        <v>36</v>
      </c>
      <c r="J4" s="8"/>
      <c r="K4" s="8"/>
      <c r="L4" s="8"/>
      <c r="M4" s="74"/>
    </row>
    <row r="5" spans="1:18" ht="20.399999999999999" x14ac:dyDescent="0.25">
      <c r="A5" s="1"/>
      <c r="C5" s="10"/>
      <c r="D5" s="10"/>
      <c r="E5" s="11"/>
      <c r="F5" s="10"/>
      <c r="G5" s="10"/>
      <c r="H5" s="59" t="s">
        <v>37</v>
      </c>
      <c r="J5" s="10"/>
      <c r="K5" s="10"/>
      <c r="L5" s="10"/>
      <c r="M5" s="74"/>
    </row>
    <row r="6" spans="1:18" ht="5.25" customHeight="1" x14ac:dyDescent="0.25">
      <c r="A6" s="12"/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74"/>
    </row>
    <row r="7" spans="1:18" ht="20.100000000000001" customHeight="1" x14ac:dyDescent="0.25">
      <c r="A7" s="100" t="s">
        <v>18</v>
      </c>
      <c r="B7" s="100"/>
      <c r="C7" s="62" t="s">
        <v>40</v>
      </c>
      <c r="D7" s="14"/>
      <c r="E7" s="2"/>
      <c r="H7" s="2"/>
      <c r="K7" s="64" t="s">
        <v>19</v>
      </c>
      <c r="L7" s="66" t="s">
        <v>38</v>
      </c>
      <c r="M7" s="74"/>
    </row>
    <row r="8" spans="1:18" ht="20.100000000000001" customHeight="1" thickBot="1" x14ac:dyDescent="0.3">
      <c r="A8" s="101"/>
      <c r="B8" s="101"/>
      <c r="C8" s="12"/>
      <c r="D8" s="2"/>
      <c r="E8" s="2"/>
      <c r="F8" s="3"/>
      <c r="G8" s="3"/>
      <c r="H8" s="2"/>
      <c r="I8" s="3"/>
      <c r="J8" s="3"/>
      <c r="K8" s="16"/>
      <c r="L8" s="16"/>
      <c r="M8" s="74"/>
      <c r="O8" s="105" t="s">
        <v>34</v>
      </c>
      <c r="P8" s="105"/>
      <c r="Q8" s="88"/>
      <c r="R8" s="17"/>
    </row>
    <row r="9" spans="1:18" ht="20.100000000000001" customHeight="1" thickTop="1" x14ac:dyDescent="0.25">
      <c r="A9" s="100" t="s">
        <v>11</v>
      </c>
      <c r="B9" s="100"/>
      <c r="C9" s="61">
        <v>0</v>
      </c>
      <c r="D9" s="63" t="s">
        <v>13</v>
      </c>
      <c r="E9" s="2"/>
      <c r="H9" s="2"/>
      <c r="K9" s="64" t="s">
        <v>20</v>
      </c>
      <c r="L9" s="65">
        <v>42765</v>
      </c>
      <c r="M9" s="74"/>
      <c r="O9" s="94" t="s">
        <v>21</v>
      </c>
      <c r="P9" s="95"/>
      <c r="Q9" s="88"/>
      <c r="R9" s="17"/>
    </row>
    <row r="10" spans="1:18" ht="20.100000000000001" customHeight="1" x14ac:dyDescent="0.25">
      <c r="A10" s="13"/>
      <c r="B10" s="60" t="s">
        <v>31</v>
      </c>
      <c r="C10" s="61">
        <v>0.66</v>
      </c>
      <c r="D10" s="63" t="s">
        <v>13</v>
      </c>
      <c r="E10" s="2"/>
      <c r="H10" s="2"/>
      <c r="K10" s="15"/>
      <c r="L10" s="18"/>
      <c r="M10" s="74"/>
      <c r="O10" s="69"/>
      <c r="P10" s="85"/>
      <c r="Q10" s="88"/>
      <c r="R10" s="17"/>
    </row>
    <row r="11" spans="1:18" ht="20.100000000000001" customHeight="1" x14ac:dyDescent="0.25">
      <c r="A11" s="100" t="s">
        <v>12</v>
      </c>
      <c r="B11" s="100"/>
      <c r="C11" s="61">
        <v>6</v>
      </c>
      <c r="D11" s="63" t="s">
        <v>13</v>
      </c>
      <c r="E11" s="2"/>
      <c r="H11" s="2"/>
      <c r="K11" s="64" t="s">
        <v>22</v>
      </c>
      <c r="L11" s="67" t="s">
        <v>28</v>
      </c>
      <c r="M11" s="74"/>
      <c r="N11" s="71"/>
      <c r="O11" s="96" t="s">
        <v>23</v>
      </c>
      <c r="P11" s="97"/>
      <c r="Q11" s="88"/>
      <c r="R11" s="17"/>
    </row>
    <row r="12" spans="1:18" ht="20.100000000000001" customHeight="1" x14ac:dyDescent="0.25">
      <c r="A12" s="12"/>
      <c r="B12" s="2"/>
      <c r="C12" s="2"/>
      <c r="D12" s="2"/>
      <c r="E12" s="2"/>
      <c r="F12" s="3"/>
      <c r="G12" s="3"/>
      <c r="H12" s="2"/>
      <c r="I12" s="3"/>
      <c r="J12" s="3"/>
      <c r="K12" s="3"/>
      <c r="L12" s="3"/>
      <c r="M12" s="75"/>
      <c r="N12" s="71"/>
      <c r="O12" s="98" t="s">
        <v>24</v>
      </c>
      <c r="P12" s="99"/>
      <c r="Q12" s="88"/>
      <c r="R12" s="17"/>
    </row>
    <row r="13" spans="1:18" ht="19.5" customHeight="1" x14ac:dyDescent="0.25">
      <c r="A13" s="20"/>
      <c r="B13" s="20"/>
      <c r="C13" s="20"/>
      <c r="D13" s="20"/>
      <c r="E13" s="109" t="s">
        <v>32</v>
      </c>
      <c r="F13" s="110"/>
      <c r="G13" s="111"/>
      <c r="H13" s="102" t="s">
        <v>33</v>
      </c>
      <c r="I13" s="103"/>
      <c r="J13" s="104"/>
      <c r="K13" s="20"/>
      <c r="L13" s="20"/>
      <c r="M13" s="76"/>
      <c r="N13" s="71"/>
      <c r="O13" s="21"/>
      <c r="P13" s="86"/>
      <c r="Q13" s="88"/>
      <c r="R13" s="17"/>
    </row>
    <row r="14" spans="1:18" ht="19.5" customHeight="1" x14ac:dyDescent="0.35">
      <c r="A14" s="22" t="s">
        <v>0</v>
      </c>
      <c r="B14" s="22" t="s">
        <v>3</v>
      </c>
      <c r="C14" s="23" t="s">
        <v>17</v>
      </c>
      <c r="D14" s="22" t="s">
        <v>5</v>
      </c>
      <c r="E14" s="24" t="s">
        <v>16</v>
      </c>
      <c r="F14" s="24" t="s">
        <v>5</v>
      </c>
      <c r="G14" s="25" t="s">
        <v>7</v>
      </c>
      <c r="H14" s="26" t="s">
        <v>16</v>
      </c>
      <c r="I14" s="26" t="s">
        <v>5</v>
      </c>
      <c r="J14" s="27" t="s">
        <v>7</v>
      </c>
      <c r="K14" s="22" t="s">
        <v>7</v>
      </c>
      <c r="L14" s="51" t="s">
        <v>27</v>
      </c>
      <c r="M14" s="77" t="s">
        <v>35</v>
      </c>
      <c r="N14" s="71"/>
      <c r="O14" s="68" t="s">
        <v>25</v>
      </c>
      <c r="P14" s="68" t="s">
        <v>30</v>
      </c>
      <c r="Q14" s="88"/>
      <c r="R14" s="17"/>
    </row>
    <row r="15" spans="1:18" ht="20.100000000000001" customHeight="1" x14ac:dyDescent="0.25">
      <c r="A15" s="22" t="s">
        <v>1</v>
      </c>
      <c r="B15" s="22" t="s">
        <v>1</v>
      </c>
      <c r="C15" s="22" t="s">
        <v>4</v>
      </c>
      <c r="D15" s="22" t="s">
        <v>6</v>
      </c>
      <c r="E15" s="24" t="s">
        <v>14</v>
      </c>
      <c r="F15" s="24" t="s">
        <v>15</v>
      </c>
      <c r="G15" s="25" t="s">
        <v>8</v>
      </c>
      <c r="H15" s="26" t="s">
        <v>14</v>
      </c>
      <c r="I15" s="26" t="s">
        <v>15</v>
      </c>
      <c r="J15" s="27" t="s">
        <v>8</v>
      </c>
      <c r="K15" s="22" t="s">
        <v>1</v>
      </c>
      <c r="L15" s="22"/>
      <c r="M15" s="78"/>
      <c r="N15" s="71"/>
      <c r="O15" s="68"/>
      <c r="P15" s="68"/>
      <c r="Q15" s="88"/>
      <c r="R15" s="17"/>
    </row>
    <row r="16" spans="1:18" ht="20.100000000000001" customHeight="1" x14ac:dyDescent="0.25">
      <c r="A16" s="22" t="s">
        <v>9</v>
      </c>
      <c r="B16" s="22" t="s">
        <v>9</v>
      </c>
      <c r="C16" s="22" t="s">
        <v>9</v>
      </c>
      <c r="D16" s="22" t="s">
        <v>9</v>
      </c>
      <c r="E16" s="24" t="s">
        <v>26</v>
      </c>
      <c r="F16" s="24" t="s">
        <v>26</v>
      </c>
      <c r="G16" s="25" t="s">
        <v>10</v>
      </c>
      <c r="H16" s="26" t="s">
        <v>26</v>
      </c>
      <c r="I16" s="26" t="s">
        <v>26</v>
      </c>
      <c r="J16" s="27" t="s">
        <v>10</v>
      </c>
      <c r="K16" s="22" t="s">
        <v>9</v>
      </c>
      <c r="L16" s="22"/>
      <c r="M16" s="78"/>
      <c r="N16" s="71"/>
      <c r="O16" s="68" t="s">
        <v>29</v>
      </c>
      <c r="P16" s="68" t="s">
        <v>29</v>
      </c>
      <c r="Q16" s="88"/>
      <c r="R16" s="17"/>
    </row>
    <row r="17" spans="1:18" ht="9.75" customHeight="1" x14ac:dyDescent="0.25">
      <c r="A17" s="28"/>
      <c r="B17" s="28"/>
      <c r="C17" s="28"/>
      <c r="D17" s="28"/>
      <c r="E17" s="29"/>
      <c r="F17" s="29"/>
      <c r="G17" s="30"/>
      <c r="H17" s="31"/>
      <c r="I17" s="31"/>
      <c r="J17" s="32"/>
      <c r="K17" s="28"/>
      <c r="L17" s="28"/>
      <c r="M17" s="79"/>
      <c r="O17" s="69"/>
      <c r="P17" s="85"/>
      <c r="Q17" s="88"/>
      <c r="R17" s="17"/>
    </row>
    <row r="18" spans="1:18" ht="8.25" customHeight="1" x14ac:dyDescent="0.25">
      <c r="A18" s="20"/>
      <c r="B18" s="20"/>
      <c r="C18" s="20"/>
      <c r="D18" s="20"/>
      <c r="E18" s="33"/>
      <c r="F18" s="33"/>
      <c r="G18" s="34"/>
      <c r="H18" s="35"/>
      <c r="I18" s="35"/>
      <c r="J18" s="36"/>
      <c r="K18" s="20"/>
      <c r="L18" s="20"/>
      <c r="M18" s="76"/>
      <c r="O18" s="69"/>
      <c r="P18" s="85"/>
      <c r="Q18" s="88"/>
      <c r="R18" s="17"/>
    </row>
    <row r="19" spans="1:18" ht="20.100000000000001" customHeight="1" x14ac:dyDescent="0.25">
      <c r="A19" s="52">
        <v>5.34</v>
      </c>
      <c r="B19" s="22">
        <v>5.34</v>
      </c>
      <c r="C19" s="22">
        <v>8.0321603569649938</v>
      </c>
      <c r="D19" s="22">
        <v>8.0321603569649938</v>
      </c>
      <c r="E19" s="37">
        <v>6.5299470000000004E-3</v>
      </c>
      <c r="F19" s="37"/>
      <c r="G19" s="37"/>
      <c r="H19" s="38">
        <v>7.1328880000000004E-3</v>
      </c>
      <c r="I19" s="38"/>
      <c r="J19" s="27"/>
      <c r="K19" s="22"/>
      <c r="L19" s="22"/>
      <c r="M19" s="77"/>
      <c r="N19" s="72">
        <v>6</v>
      </c>
      <c r="O19" s="73">
        <v>7.1328880000000003</v>
      </c>
      <c r="P19" s="73">
        <v>6.5299469999999999</v>
      </c>
      <c r="Q19" s="88"/>
      <c r="R19" s="84"/>
    </row>
    <row r="20" spans="1:18" ht="20.100000000000001" customHeight="1" x14ac:dyDescent="0.25">
      <c r="A20" s="52">
        <v>8.34</v>
      </c>
      <c r="B20" s="22">
        <v>8.34</v>
      </c>
      <c r="C20" s="22">
        <v>10.274025501233682</v>
      </c>
      <c r="D20" s="22">
        <v>2.2418651442686883</v>
      </c>
      <c r="E20" s="37">
        <v>8.1114189999999999E-3</v>
      </c>
      <c r="F20" s="37">
        <v>1.5814719999999996E-3</v>
      </c>
      <c r="G20" s="25">
        <v>1417.5813066995108</v>
      </c>
      <c r="H20" s="38">
        <v>9.7214420000000003E-3</v>
      </c>
      <c r="I20" s="38">
        <v>2.5885539999999999E-3</v>
      </c>
      <c r="J20" s="27">
        <v>866.06852484772901</v>
      </c>
      <c r="K20" s="22">
        <v>6.84</v>
      </c>
      <c r="L20" s="39">
        <v>7.8977584379972699E-3</v>
      </c>
      <c r="M20" s="80">
        <v>0.20222418491934355</v>
      </c>
      <c r="N20" s="72">
        <v>9</v>
      </c>
      <c r="O20" s="73">
        <v>9.7214419999999997</v>
      </c>
      <c r="P20" s="73">
        <v>8.1114189999999997</v>
      </c>
      <c r="Q20" s="88"/>
      <c r="R20" s="84"/>
    </row>
    <row r="21" spans="1:18" ht="20.100000000000001" customHeight="1" x14ac:dyDescent="0.25">
      <c r="A21" s="52">
        <v>11.34</v>
      </c>
      <c r="B21" s="22">
        <v>11.34</v>
      </c>
      <c r="C21" s="22">
        <v>12.829481673084068</v>
      </c>
      <c r="D21" s="22">
        <v>2.5554561718503859</v>
      </c>
      <c r="E21" s="37">
        <v>9.5908599999999997E-3</v>
      </c>
      <c r="F21" s="37">
        <v>1.4794409999999997E-3</v>
      </c>
      <c r="G21" s="25">
        <v>1727.3119859801009</v>
      </c>
      <c r="H21" s="38">
        <v>1.2296556E-2</v>
      </c>
      <c r="I21" s="38">
        <v>2.5751139999999999E-3</v>
      </c>
      <c r="J21" s="27">
        <v>992.36622994181459</v>
      </c>
      <c r="K21" s="22">
        <v>9.84</v>
      </c>
      <c r="L21" s="39">
        <v>3.0230774783377092E-3</v>
      </c>
      <c r="M21" s="77">
        <v>0.25365647644293016</v>
      </c>
      <c r="N21" s="72">
        <v>12</v>
      </c>
      <c r="O21" s="73">
        <v>12.296556000000001</v>
      </c>
      <c r="P21" s="73">
        <v>9.5908599999999993</v>
      </c>
      <c r="Q21" s="88"/>
      <c r="R21" s="84"/>
    </row>
    <row r="22" spans="1:18" ht="20.100000000000001" customHeight="1" x14ac:dyDescent="0.25">
      <c r="A22" s="52">
        <v>14.34</v>
      </c>
      <c r="B22" s="22">
        <v>14.34</v>
      </c>
      <c r="C22" s="22">
        <v>15.544632514150985</v>
      </c>
      <c r="D22" s="22">
        <v>2.715150841066917</v>
      </c>
      <c r="E22" s="37">
        <v>1.1131317E-2</v>
      </c>
      <c r="F22" s="37">
        <v>1.5404570000000003E-3</v>
      </c>
      <c r="G22" s="25">
        <v>1762.5619157606584</v>
      </c>
      <c r="H22" s="38">
        <v>1.4896442999999999E-2</v>
      </c>
      <c r="I22" s="38">
        <v>2.5998869999999986E-3</v>
      </c>
      <c r="J22" s="27">
        <v>1044.3341733955815</v>
      </c>
      <c r="K22" s="22">
        <v>12.84</v>
      </c>
      <c r="L22" s="39">
        <v>2.8726437154169763E-3</v>
      </c>
      <c r="M22" s="77">
        <v>0.22950423393584618</v>
      </c>
      <c r="N22" s="72">
        <v>15</v>
      </c>
      <c r="O22" s="73">
        <v>14.896443</v>
      </c>
      <c r="P22" s="73">
        <v>11.131316999999999</v>
      </c>
      <c r="Q22" s="88"/>
      <c r="R22" s="84"/>
    </row>
    <row r="23" spans="1:18" ht="20.100000000000001" customHeight="1" x14ac:dyDescent="0.25">
      <c r="A23" s="52">
        <v>17.34</v>
      </c>
      <c r="B23" s="22">
        <v>17.34</v>
      </c>
      <c r="C23" s="22">
        <v>18.34872202634287</v>
      </c>
      <c r="D23" s="22">
        <v>2.8040895121918847</v>
      </c>
      <c r="E23" s="37">
        <v>1.2707969E-2</v>
      </c>
      <c r="F23" s="37">
        <v>1.5766519999999996E-3</v>
      </c>
      <c r="G23" s="25">
        <v>1778.5088352990294</v>
      </c>
      <c r="H23" s="38">
        <v>1.7519003000000002E-2</v>
      </c>
      <c r="I23" s="38">
        <v>2.6225600000000029E-3</v>
      </c>
      <c r="J23" s="27">
        <v>1069.2184400707254</v>
      </c>
      <c r="K23" s="22">
        <v>15.84</v>
      </c>
      <c r="L23" s="39">
        <v>2.805787748854724E-3</v>
      </c>
      <c r="M23" s="77">
        <v>0.21700392591573128</v>
      </c>
      <c r="N23" s="72">
        <v>18</v>
      </c>
      <c r="O23" s="73">
        <v>17.519003000000001</v>
      </c>
      <c r="P23" s="73">
        <v>12.707969</v>
      </c>
      <c r="Q23" s="88"/>
      <c r="R23" s="84"/>
    </row>
    <row r="24" spans="1:18" ht="20.100000000000001" customHeight="1" x14ac:dyDescent="0.25">
      <c r="A24" s="52">
        <v>20.34</v>
      </c>
      <c r="B24" s="22">
        <v>20.34</v>
      </c>
      <c r="C24" s="22">
        <v>21.206499003843138</v>
      </c>
      <c r="D24" s="22">
        <v>2.8577769775002686</v>
      </c>
      <c r="E24" s="37">
        <v>1.368133E-2</v>
      </c>
      <c r="F24" s="37">
        <v>9.7336100000000071E-4</v>
      </c>
      <c r="G24" s="25">
        <v>2935.9887826821359</v>
      </c>
      <c r="H24" s="38">
        <v>1.9100334E-2</v>
      </c>
      <c r="I24" s="38">
        <v>1.5813309999999983E-3</v>
      </c>
      <c r="J24" s="27">
        <v>1807.1972139294503</v>
      </c>
      <c r="K24" s="22">
        <v>18.84</v>
      </c>
      <c r="L24" s="39">
        <v>1.6600291196094742E-3</v>
      </c>
      <c r="M24" s="77">
        <v>0.19500186127491032</v>
      </c>
      <c r="N24" s="72">
        <v>21</v>
      </c>
      <c r="O24" s="73">
        <v>19.100334</v>
      </c>
      <c r="P24" s="73">
        <v>13.681330000000001</v>
      </c>
      <c r="Q24" s="88"/>
      <c r="R24" s="84"/>
    </row>
    <row r="25" spans="1:18" ht="20.100000000000001" customHeight="1" x14ac:dyDescent="0.25">
      <c r="A25" s="52">
        <v>23.34</v>
      </c>
      <c r="B25" s="22">
        <v>23.34</v>
      </c>
      <c r="C25" s="22">
        <v>24.098871342865831</v>
      </c>
      <c r="D25" s="22">
        <v>2.8923723390226925</v>
      </c>
      <c r="E25" s="37">
        <v>1.4284259000000001E-2</v>
      </c>
      <c r="F25" s="37">
        <v>6.0292900000000031E-4</v>
      </c>
      <c r="G25" s="25">
        <v>4797.202222853256</v>
      </c>
      <c r="H25" s="38">
        <v>2.0300282999999999E-2</v>
      </c>
      <c r="I25" s="38">
        <v>1.1999489999999988E-3</v>
      </c>
      <c r="J25" s="27">
        <v>2410.412725059728</v>
      </c>
      <c r="K25" s="22">
        <v>21.84</v>
      </c>
      <c r="L25" s="39">
        <v>1.2446001337491539E-3</v>
      </c>
      <c r="M25" s="77">
        <v>0.33113208872880989</v>
      </c>
      <c r="N25" s="72">
        <v>24</v>
      </c>
      <c r="O25" s="73">
        <v>20.300283</v>
      </c>
      <c r="P25" s="73">
        <v>14.284259</v>
      </c>
      <c r="Q25" s="88"/>
      <c r="R25" s="84"/>
    </row>
    <row r="26" spans="1:18" ht="20.100000000000001" customHeight="1" x14ac:dyDescent="0.25">
      <c r="A26" s="52">
        <v>26.34</v>
      </c>
      <c r="B26" s="22">
        <v>26.34</v>
      </c>
      <c r="C26" s="22">
        <v>27.014729315689987</v>
      </c>
      <c r="D26" s="22">
        <v>2.9158579728241563</v>
      </c>
      <c r="E26" s="37">
        <v>1.4657111E-2</v>
      </c>
      <c r="F26" s="37">
        <v>3.7285199999999991E-4</v>
      </c>
      <c r="G26" s="25">
        <v>7820.4166071904056</v>
      </c>
      <c r="H26" s="38">
        <v>2.1078731999999999E-2</v>
      </c>
      <c r="I26" s="38">
        <v>7.784490000000005E-4</v>
      </c>
      <c r="J26" s="27">
        <v>3745.7276877793593</v>
      </c>
      <c r="K26" s="22">
        <v>24.84</v>
      </c>
      <c r="L26" s="39">
        <v>8.0091246616449544E-4</v>
      </c>
      <c r="M26" s="77">
        <v>0.35114640001570302</v>
      </c>
      <c r="N26" s="72">
        <v>27</v>
      </c>
      <c r="O26" s="73">
        <v>21.078731999999999</v>
      </c>
      <c r="P26" s="73">
        <v>14.657111</v>
      </c>
      <c r="Q26" s="88"/>
      <c r="R26" s="84"/>
    </row>
    <row r="27" spans="1:18" ht="20.100000000000001" customHeight="1" x14ac:dyDescent="0.25">
      <c r="A27" s="52">
        <v>29.34</v>
      </c>
      <c r="B27" s="22">
        <v>29.34</v>
      </c>
      <c r="C27" s="22">
        <v>29.947213559862295</v>
      </c>
      <c r="D27" s="22">
        <v>2.9324842441723078</v>
      </c>
      <c r="E27" s="37">
        <v>1.5040039999999999E-2</v>
      </c>
      <c r="F27" s="37">
        <v>3.8292899999999887E-4</v>
      </c>
      <c r="G27" s="25">
        <v>7658.0364615171911</v>
      </c>
      <c r="H27" s="38">
        <v>2.1838291000000003E-2</v>
      </c>
      <c r="I27" s="38">
        <v>7.595590000000034E-4</v>
      </c>
      <c r="J27" s="27">
        <v>3860.7721640745417</v>
      </c>
      <c r="K27" s="22">
        <v>27.84</v>
      </c>
      <c r="L27" s="39">
        <v>7.7704663018340122E-4</v>
      </c>
      <c r="M27" s="77">
        <v>0.32961162459128751</v>
      </c>
      <c r="N27" s="72">
        <v>30</v>
      </c>
      <c r="O27" s="73">
        <v>21.838291000000002</v>
      </c>
      <c r="P27" s="73">
        <v>15.040039999999999</v>
      </c>
      <c r="Q27" s="88"/>
      <c r="R27" s="84"/>
    </row>
    <row r="28" spans="1:18" ht="20.100000000000001" customHeight="1" x14ac:dyDescent="0.25">
      <c r="A28" s="52">
        <v>32.340000000000003</v>
      </c>
      <c r="B28" s="22">
        <v>32.340000000000003</v>
      </c>
      <c r="C28" s="22">
        <v>32.891877416772672</v>
      </c>
      <c r="D28" s="22">
        <v>2.9446638569103776</v>
      </c>
      <c r="E28" s="37">
        <v>1.5430526999999999E-2</v>
      </c>
      <c r="F28" s="37">
        <v>3.9048700000000013E-4</v>
      </c>
      <c r="G28" s="25">
        <v>7541.0035594280389</v>
      </c>
      <c r="H28" s="38">
        <v>2.2654535E-2</v>
      </c>
      <c r="I28" s="38">
        <v>8.1624399999999722E-4</v>
      </c>
      <c r="J28" s="27">
        <v>3607.5779508460555</v>
      </c>
      <c r="K28" s="22">
        <v>30.840000000000003</v>
      </c>
      <c r="L28" s="39">
        <v>8.3158286276154849E-4</v>
      </c>
      <c r="M28" s="77">
        <v>0.35160786006419742</v>
      </c>
      <c r="N28" s="72">
        <v>33</v>
      </c>
      <c r="O28" s="73">
        <v>22.654534999999999</v>
      </c>
      <c r="P28" s="73">
        <v>15.430527</v>
      </c>
      <c r="Q28" s="88"/>
      <c r="R28" s="84"/>
    </row>
    <row r="29" spans="1:18" ht="20.100000000000001" customHeight="1" x14ac:dyDescent="0.25">
      <c r="A29" s="52">
        <v>35.340000000000003</v>
      </c>
      <c r="B29" s="22">
        <v>35.340000000000003</v>
      </c>
      <c r="C29" s="22">
        <v>35.845719409714746</v>
      </c>
      <c r="D29" s="22">
        <v>2.9538419929420741</v>
      </c>
      <c r="E29" s="37">
        <v>1.5750474E-2</v>
      </c>
      <c r="F29" s="37">
        <v>3.1994700000000098E-4</v>
      </c>
      <c r="G29" s="25">
        <v>9232.285325200939</v>
      </c>
      <c r="H29" s="38">
        <v>2.3467001000000001E-2</v>
      </c>
      <c r="I29" s="38">
        <v>8.1246600000000127E-4</v>
      </c>
      <c r="J29" s="27">
        <v>3635.6499754353654</v>
      </c>
      <c r="K29" s="22">
        <v>33.840000000000003</v>
      </c>
      <c r="L29" s="39">
        <v>8.2516194360562802E-4</v>
      </c>
      <c r="M29" s="77">
        <v>0.40823052363980522</v>
      </c>
      <c r="N29" s="72">
        <v>36</v>
      </c>
      <c r="O29" s="73">
        <v>23.467001</v>
      </c>
      <c r="P29" s="73">
        <v>15.750474000000001</v>
      </c>
      <c r="Q29" s="88"/>
      <c r="R29" s="84"/>
    </row>
    <row r="30" spans="1:18" ht="20.100000000000001" customHeight="1" x14ac:dyDescent="0.25">
      <c r="A30" s="52">
        <v>38.340000000000003</v>
      </c>
      <c r="B30" s="22">
        <v>38.340000000000003</v>
      </c>
      <c r="C30" s="22">
        <v>38.806643761088132</v>
      </c>
      <c r="D30" s="22">
        <v>2.9609243513733858</v>
      </c>
      <c r="E30" s="37">
        <v>1.5994611999999998E-2</v>
      </c>
      <c r="F30" s="37">
        <v>2.4413799999999791E-4</v>
      </c>
      <c r="G30" s="25">
        <v>12128.076544304497</v>
      </c>
      <c r="H30" s="38">
        <v>2.4140222999999999E-2</v>
      </c>
      <c r="I30" s="38">
        <v>6.7322199999999763E-4</v>
      </c>
      <c r="J30" s="27">
        <v>4398.1396201749149</v>
      </c>
      <c r="K30" s="22">
        <v>36.840000000000003</v>
      </c>
      <c r="L30" s="39">
        <v>6.8210658575697724E-4</v>
      </c>
      <c r="M30" s="77">
        <v>0.42428905808644807</v>
      </c>
      <c r="N30" s="72">
        <v>39</v>
      </c>
      <c r="O30" s="73">
        <v>24.140222999999999</v>
      </c>
      <c r="P30" s="73">
        <v>15.994612</v>
      </c>
      <c r="Q30" s="88"/>
      <c r="R30" s="84"/>
    </row>
    <row r="31" spans="1:18" ht="20.100000000000001" customHeight="1" x14ac:dyDescent="0.25">
      <c r="A31" s="52">
        <v>41.34</v>
      </c>
      <c r="B31" s="22">
        <v>41.34</v>
      </c>
      <c r="C31" s="22">
        <v>41.773144483028808</v>
      </c>
      <c r="D31" s="22">
        <v>2.966500721940676</v>
      </c>
      <c r="E31" s="37">
        <v>1.62115E-2</v>
      </c>
      <c r="F31" s="37">
        <v>2.1688800000000188E-4</v>
      </c>
      <c r="G31" s="25">
        <v>13677.56963013468</v>
      </c>
      <c r="H31" s="38">
        <v>2.4596895000000001E-2</v>
      </c>
      <c r="I31" s="38">
        <v>4.5667200000000172E-4</v>
      </c>
      <c r="J31" s="27">
        <v>6495.9111176964316</v>
      </c>
      <c r="K31" s="22">
        <v>39.840000000000003</v>
      </c>
      <c r="L31" s="39">
        <v>4.6182897912923641E-4</v>
      </c>
      <c r="M31" s="80">
        <v>0.35437210788836798</v>
      </c>
      <c r="N31" s="72">
        <v>42</v>
      </c>
      <c r="O31" s="73">
        <v>24.596895</v>
      </c>
      <c r="P31" s="73">
        <v>16.211500000000001</v>
      </c>
      <c r="Q31" s="88"/>
      <c r="R31" s="84"/>
    </row>
    <row r="32" spans="1:18" ht="20.100000000000001" customHeight="1" x14ac:dyDescent="0.25">
      <c r="A32" s="52">
        <v>44.34</v>
      </c>
      <c r="B32" s="22">
        <v>44.34</v>
      </c>
      <c r="C32" s="22">
        <v>44.744112461864752</v>
      </c>
      <c r="D32" s="22">
        <v>2.9709679788359438</v>
      </c>
      <c r="E32" s="37">
        <v>1.6435638000000002E-2</v>
      </c>
      <c r="F32" s="37">
        <v>2.241380000000022E-4</v>
      </c>
      <c r="G32" s="25">
        <v>13255.083827088289</v>
      </c>
      <c r="H32" s="38">
        <v>2.4978670999999997E-2</v>
      </c>
      <c r="I32" s="38">
        <v>3.8177599999999687E-4</v>
      </c>
      <c r="J32" s="27">
        <v>7781.9663332319687</v>
      </c>
      <c r="K32" s="22">
        <v>42.84</v>
      </c>
      <c r="L32" s="39">
        <v>3.8550667935799903E-4</v>
      </c>
      <c r="M32" s="77">
        <v>0.23701614599346832</v>
      </c>
      <c r="N32" s="72">
        <v>45</v>
      </c>
      <c r="O32" s="73">
        <v>24.978670999999999</v>
      </c>
      <c r="P32" s="90">
        <v>16.435638000000001</v>
      </c>
      <c r="Q32" s="88"/>
      <c r="R32" s="84"/>
    </row>
    <row r="33" spans="1:18" ht="20.100000000000001" customHeight="1" x14ac:dyDescent="0.25">
      <c r="A33" s="52">
        <v>47.34</v>
      </c>
      <c r="B33" s="22">
        <v>47.34</v>
      </c>
      <c r="C33" s="22">
        <v>47.718713310398471</v>
      </c>
      <c r="D33" s="22">
        <v>2.9746008485337185</v>
      </c>
      <c r="E33" s="37">
        <v>1.6659776000000001E-2</v>
      </c>
      <c r="F33" s="37">
        <v>2.2413799999999873E-4</v>
      </c>
      <c r="G33" s="25">
        <v>13271.292009983739</v>
      </c>
      <c r="H33" s="38">
        <v>2.5345118999999999E-2</v>
      </c>
      <c r="I33" s="38">
        <v>3.6644800000000186E-4</v>
      </c>
      <c r="J33" s="27">
        <v>8117.3886841617459</v>
      </c>
      <c r="K33" s="22">
        <v>45.84</v>
      </c>
      <c r="L33" s="39">
        <v>3.6957698056931215E-4</v>
      </c>
      <c r="M33" s="80">
        <v>0.20112993175386215</v>
      </c>
      <c r="N33" s="72">
        <v>48</v>
      </c>
      <c r="O33" s="73">
        <v>25.345119</v>
      </c>
      <c r="P33" s="90">
        <v>16.659776000000001</v>
      </c>
      <c r="Q33" s="88"/>
      <c r="R33" s="84"/>
    </row>
    <row r="34" spans="1:18" ht="20.100000000000001" customHeight="1" x14ac:dyDescent="0.25">
      <c r="A34" s="52">
        <v>50.34</v>
      </c>
      <c r="B34" s="22">
        <v>50.34</v>
      </c>
      <c r="C34" s="22">
        <v>50.696307557848833</v>
      </c>
      <c r="D34" s="22">
        <v>2.9775942474503623</v>
      </c>
      <c r="E34" s="37">
        <v>1.687903E-2</v>
      </c>
      <c r="F34" s="37">
        <v>2.1925399999999859E-4</v>
      </c>
      <c r="G34" s="25">
        <v>13580.569784133386</v>
      </c>
      <c r="H34" s="38">
        <v>2.5705777999999999E-2</v>
      </c>
      <c r="I34" s="38">
        <v>3.6065899999999929E-4</v>
      </c>
      <c r="J34" s="27">
        <v>8255.9820979106807</v>
      </c>
      <c r="K34" s="22">
        <v>48.84</v>
      </c>
      <c r="L34" s="39">
        <v>3.6337288095128039E-4</v>
      </c>
      <c r="M34" s="77">
        <v>0.20688540469313432</v>
      </c>
      <c r="N34" s="72">
        <v>51</v>
      </c>
      <c r="O34" s="73">
        <v>25.705777999999999</v>
      </c>
      <c r="P34" s="90">
        <v>16.87903</v>
      </c>
      <c r="Q34" s="88"/>
      <c r="R34" s="84"/>
    </row>
    <row r="35" spans="1:18" ht="20.100000000000001" customHeight="1" x14ac:dyDescent="0.25">
      <c r="A35" s="52">
        <v>53.34</v>
      </c>
      <c r="B35" s="22">
        <v>53.34</v>
      </c>
      <c r="C35" s="22">
        <v>53.676397047491932</v>
      </c>
      <c r="D35" s="22">
        <v>2.9800894896430989</v>
      </c>
      <c r="E35" s="37">
        <v>1.710588E-2</v>
      </c>
      <c r="F35" s="37">
        <v>2.2685000000000066E-4</v>
      </c>
      <c r="G35" s="25">
        <v>13136.828254983868</v>
      </c>
      <c r="H35" s="38">
        <v>2.6078225999999999E-2</v>
      </c>
      <c r="I35" s="38">
        <v>3.7244800000000092E-4</v>
      </c>
      <c r="J35" s="27">
        <v>8001.3572086387676</v>
      </c>
      <c r="K35" s="22">
        <v>51.84</v>
      </c>
      <c r="L35" s="39">
        <v>3.7493639163628534E-4</v>
      </c>
      <c r="M35" s="80">
        <v>0.20511727320717027</v>
      </c>
      <c r="N35" s="72">
        <v>54</v>
      </c>
      <c r="O35" s="73">
        <v>26.078226000000001</v>
      </c>
      <c r="P35" s="90">
        <v>17.105879999999999</v>
      </c>
      <c r="Q35" s="88"/>
      <c r="R35" s="84"/>
    </row>
    <row r="36" spans="1:18" ht="20.100000000000001" customHeight="1" x14ac:dyDescent="0.25">
      <c r="A36" s="52">
        <v>56.34</v>
      </c>
      <c r="B36" s="22">
        <v>56.34</v>
      </c>
      <c r="C36" s="22">
        <v>56.65858805159197</v>
      </c>
      <c r="D36" s="22">
        <v>2.9821910041000379</v>
      </c>
      <c r="E36" s="37">
        <v>1.7334941E-2</v>
      </c>
      <c r="F36" s="37">
        <v>2.2906099999999915E-4</v>
      </c>
      <c r="G36" s="25">
        <v>13019.200143630076</v>
      </c>
      <c r="H36" s="38">
        <v>2.6452336999999999E-2</v>
      </c>
      <c r="I36" s="38">
        <v>3.7411099999999989E-4</v>
      </c>
      <c r="J36" s="27">
        <v>7971.4068928741435</v>
      </c>
      <c r="K36" s="22">
        <v>54.84</v>
      </c>
      <c r="L36" s="39">
        <v>3.7634510950404265E-4</v>
      </c>
      <c r="M36" s="77">
        <v>0.20014354446618823</v>
      </c>
      <c r="N36" s="72">
        <v>57</v>
      </c>
      <c r="O36" s="73">
        <v>26.452337</v>
      </c>
      <c r="P36" s="90">
        <v>17.334941000000001</v>
      </c>
      <c r="Q36" s="88"/>
      <c r="R36" s="84"/>
    </row>
    <row r="37" spans="1:18" ht="20.100000000000001" customHeight="1" x14ac:dyDescent="0.25">
      <c r="A37" s="52">
        <v>59.34</v>
      </c>
      <c r="B37" s="22">
        <v>59.34</v>
      </c>
      <c r="C37" s="22">
        <v>59.642565337181807</v>
      </c>
      <c r="D37" s="22">
        <v>2.9839772855898374</v>
      </c>
      <c r="E37" s="37">
        <v>1.7564271999999999E-2</v>
      </c>
      <c r="F37" s="37">
        <v>2.2933099999999929E-4</v>
      </c>
      <c r="G37" s="25">
        <v>13011.661247671909</v>
      </c>
      <c r="H37" s="38">
        <v>2.6826450000000002E-2</v>
      </c>
      <c r="I37" s="38">
        <v>3.741130000000023E-4</v>
      </c>
      <c r="J37" s="27">
        <v>7976.1389889948196</v>
      </c>
      <c r="K37" s="22">
        <v>57.84</v>
      </c>
      <c r="L37" s="39">
        <v>3.7612183089327913E-4</v>
      </c>
      <c r="M37" s="80">
        <v>0.19901559854606821</v>
      </c>
      <c r="N37" s="72">
        <v>60</v>
      </c>
      <c r="O37" s="73">
        <v>26.826450000000001</v>
      </c>
      <c r="P37" s="90">
        <v>17.564271999999999</v>
      </c>
      <c r="Q37" s="88"/>
      <c r="R37" s="84"/>
    </row>
    <row r="38" spans="1:18" ht="20.100000000000001" customHeight="1" x14ac:dyDescent="0.25">
      <c r="A38" s="52">
        <v>62.34</v>
      </c>
      <c r="B38" s="22">
        <v>62.34</v>
      </c>
      <c r="C38" s="22">
        <v>62.628073577270442</v>
      </c>
      <c r="D38" s="22">
        <v>2.9855082400886346</v>
      </c>
      <c r="E38" s="37">
        <v>1.7788409999999998E-2</v>
      </c>
      <c r="F38" s="37">
        <v>2.2413799999999873E-4</v>
      </c>
      <c r="G38" s="25">
        <v>13319.955741947602</v>
      </c>
      <c r="H38" s="38">
        <v>2.7196782999999999E-2</v>
      </c>
      <c r="I38" s="38">
        <v>3.70332999999997E-4</v>
      </c>
      <c r="J38" s="27">
        <v>8061.6856723237161</v>
      </c>
      <c r="K38" s="22">
        <v>60.84</v>
      </c>
      <c r="L38" s="39">
        <v>3.721306091478104E-4</v>
      </c>
      <c r="M38" s="77">
        <v>0.21097341192402644</v>
      </c>
      <c r="N38" s="72">
        <v>63</v>
      </c>
      <c r="O38" s="73">
        <v>27.196783</v>
      </c>
      <c r="P38" s="73">
        <v>17.788409999999999</v>
      </c>
      <c r="Q38" s="88"/>
      <c r="R38" s="84"/>
    </row>
    <row r="39" spans="1:18" ht="20.100000000000001" customHeight="1" x14ac:dyDescent="0.25">
      <c r="A39" s="52">
        <v>65.34</v>
      </c>
      <c r="B39" s="22">
        <v>65.34</v>
      </c>
      <c r="C39" s="22">
        <v>65.614903794793463</v>
      </c>
      <c r="D39" s="22">
        <v>2.9868302175230212</v>
      </c>
      <c r="E39" s="37">
        <v>1.8000740000000001E-2</v>
      </c>
      <c r="F39" s="37">
        <v>2.1233000000000363E-4</v>
      </c>
      <c r="G39" s="25">
        <v>14066.925151994397</v>
      </c>
      <c r="H39" s="38">
        <v>2.7544440999999999E-2</v>
      </c>
      <c r="I39" s="38">
        <v>3.4765800000000069E-4</v>
      </c>
      <c r="J39" s="27">
        <v>8591.2886156021596</v>
      </c>
      <c r="K39" s="22">
        <v>63.84</v>
      </c>
      <c r="L39" s="39">
        <v>3.4919092283221254E-4</v>
      </c>
      <c r="M39" s="77">
        <v>0.20254153000330652</v>
      </c>
      <c r="N39" s="72">
        <v>66</v>
      </c>
      <c r="O39" s="73">
        <v>27.544440999999999</v>
      </c>
      <c r="P39" s="73">
        <v>18.00074</v>
      </c>
      <c r="Q39" s="88"/>
      <c r="R39" s="84"/>
    </row>
    <row r="40" spans="1:18" ht="20.100000000000001" customHeight="1" x14ac:dyDescent="0.25">
      <c r="A40" s="52">
        <v>68.34</v>
      </c>
      <c r="B40" s="22">
        <v>68.34</v>
      </c>
      <c r="C40" s="22">
        <v>68.60288332132987</v>
      </c>
      <c r="D40" s="22">
        <v>2.9879795265364066</v>
      </c>
      <c r="E40" s="37">
        <v>1.8229434999999999E-2</v>
      </c>
      <c r="F40" s="37">
        <v>2.2869499999999751E-4</v>
      </c>
      <c r="G40" s="25">
        <v>13065.346975388353</v>
      </c>
      <c r="H40" s="38">
        <v>2.7929889999999999E-2</v>
      </c>
      <c r="I40" s="38">
        <v>3.8544899999999951E-4</v>
      </c>
      <c r="J40" s="27">
        <v>7751.9452029617678</v>
      </c>
      <c r="K40" s="22">
        <v>66.84</v>
      </c>
      <c r="L40" s="39">
        <v>3.8699963963287522E-4</v>
      </c>
      <c r="M40" s="77">
        <v>0.22835951417530267</v>
      </c>
      <c r="N40" s="72">
        <v>69</v>
      </c>
      <c r="O40" s="73">
        <v>27.92989</v>
      </c>
      <c r="P40" s="73">
        <v>18.229434999999999</v>
      </c>
      <c r="Q40" s="88"/>
      <c r="R40" s="17"/>
    </row>
    <row r="41" spans="1:18" ht="16.5" customHeight="1" x14ac:dyDescent="0.25">
      <c r="A41" s="52">
        <v>71.34</v>
      </c>
      <c r="B41" s="22">
        <v>71.34</v>
      </c>
      <c r="C41" s="22">
        <v>71.591868253314914</v>
      </c>
      <c r="D41" s="22">
        <v>2.9889849319850441</v>
      </c>
      <c r="E41" s="37">
        <v>1.8433572999999998E-2</v>
      </c>
      <c r="F41" s="37">
        <v>2.0413799999999954E-4</v>
      </c>
      <c r="G41" s="25">
        <v>14641.982051284185</v>
      </c>
      <c r="H41" s="38">
        <v>2.8277550000000002E-2</v>
      </c>
      <c r="I41" s="38">
        <v>3.4766000000000311E-4</v>
      </c>
      <c r="J41" s="27">
        <v>8597.4369556032252</v>
      </c>
      <c r="K41" s="22">
        <v>69.84</v>
      </c>
      <c r="L41" s="39">
        <v>3.4894120369731863E-4</v>
      </c>
      <c r="M41" s="77">
        <v>0.23690104950216814</v>
      </c>
      <c r="N41" s="72">
        <v>72</v>
      </c>
      <c r="O41" s="73">
        <v>28.277550000000002</v>
      </c>
      <c r="P41" s="73">
        <v>18.433572999999999</v>
      </c>
      <c r="Q41" s="88"/>
      <c r="R41" s="17"/>
    </row>
    <row r="42" spans="1:18" ht="20.100000000000001" customHeight="1" x14ac:dyDescent="0.25">
      <c r="A42" s="52">
        <v>74.34</v>
      </c>
      <c r="B42" s="22">
        <v>74.34</v>
      </c>
      <c r="C42" s="22">
        <v>74.581737711050963</v>
      </c>
      <c r="D42" s="22">
        <v>2.9898694577360487</v>
      </c>
      <c r="E42" s="37">
        <v>1.8619923E-2</v>
      </c>
      <c r="F42" s="37">
        <v>1.8635000000000179E-4</v>
      </c>
      <c r="G42" s="25">
        <v>16044.375947067454</v>
      </c>
      <c r="H42" s="38">
        <v>2.8601275999999998E-2</v>
      </c>
      <c r="I42" s="38">
        <v>3.2372599999999641E-4</v>
      </c>
      <c r="J42" s="27">
        <v>9235.8026779933716</v>
      </c>
      <c r="K42" s="22">
        <v>72.84</v>
      </c>
      <c r="L42" s="39">
        <v>3.2482287729557673E-4</v>
      </c>
      <c r="M42" s="77">
        <v>0.25221041857863347</v>
      </c>
      <c r="N42" s="72">
        <v>75</v>
      </c>
      <c r="O42" s="73">
        <v>28.601275999999999</v>
      </c>
      <c r="P42" s="73">
        <v>18.619923</v>
      </c>
      <c r="Q42" s="89"/>
      <c r="R42" s="19"/>
    </row>
    <row r="43" spans="1:18" ht="20.100000000000001" customHeight="1" x14ac:dyDescent="0.25">
      <c r="A43" s="52">
        <v>77.34</v>
      </c>
      <c r="B43" s="22">
        <v>77.34</v>
      </c>
      <c r="C43" s="22">
        <v>77.57238941788502</v>
      </c>
      <c r="D43" s="22">
        <v>2.9906517068340577</v>
      </c>
      <c r="E43" s="37">
        <v>1.8781157E-2</v>
      </c>
      <c r="F43" s="37">
        <v>1.6123399999999968E-4</v>
      </c>
      <c r="G43" s="25">
        <v>18548.517724760681</v>
      </c>
      <c r="H43" s="38">
        <v>2.8893511E-2</v>
      </c>
      <c r="I43" s="38">
        <v>2.922350000000018E-4</v>
      </c>
      <c r="J43" s="27">
        <v>10233.721856841375</v>
      </c>
      <c r="K43" s="22">
        <v>75.84</v>
      </c>
      <c r="L43" s="39">
        <v>2.9314847930857739E-4</v>
      </c>
      <c r="M43" s="77">
        <v>0.28119308296395429</v>
      </c>
      <c r="N43" s="72">
        <v>78</v>
      </c>
      <c r="O43" s="73">
        <v>28.893511</v>
      </c>
      <c r="P43" s="73">
        <v>18.781157</v>
      </c>
      <c r="Q43" s="89"/>
    </row>
    <row r="44" spans="1:18" x14ac:dyDescent="0.25">
      <c r="A44" s="52">
        <v>80.34</v>
      </c>
      <c r="B44" s="22">
        <v>80.34</v>
      </c>
      <c r="C44" s="22">
        <v>80.563736258939727</v>
      </c>
      <c r="D44" s="22">
        <v>2.9913468410547068</v>
      </c>
      <c r="E44" s="37">
        <v>1.8942312000000003E-2</v>
      </c>
      <c r="F44" s="37">
        <v>1.611550000000031E-4</v>
      </c>
      <c r="G44" s="25">
        <v>18561.923868664635</v>
      </c>
      <c r="H44" s="38">
        <v>2.9188265000000001E-2</v>
      </c>
      <c r="I44" s="38">
        <v>2.9475400000000124E-4</v>
      </c>
      <c r="J44" s="27">
        <v>10148.621701672222</v>
      </c>
      <c r="K44" s="22">
        <v>78.84</v>
      </c>
      <c r="L44" s="39">
        <v>2.9560664375790854E-4</v>
      </c>
      <c r="M44" s="77">
        <v>0.28680539998117838</v>
      </c>
      <c r="N44" s="72">
        <v>81</v>
      </c>
      <c r="O44" s="73">
        <v>29.188265000000001</v>
      </c>
      <c r="P44" s="73">
        <v>18.942312000000001</v>
      </c>
      <c r="Q44" s="89"/>
    </row>
    <row r="45" spans="1:18" x14ac:dyDescent="0.25">
      <c r="A45" s="52">
        <v>83.34</v>
      </c>
      <c r="B45" s="22">
        <v>83.34</v>
      </c>
      <c r="C45" s="22">
        <v>83.555703575519019</v>
      </c>
      <c r="D45" s="22">
        <v>2.9919673165792915</v>
      </c>
      <c r="E45" s="37">
        <v>1.9118738E-2</v>
      </c>
      <c r="F45" s="37">
        <v>1.7642599999999689E-4</v>
      </c>
      <c r="G45" s="25">
        <v>16958.766375587184</v>
      </c>
      <c r="H45" s="38">
        <v>2.9480500999999999E-2</v>
      </c>
      <c r="I45" s="38">
        <v>2.922359999999978E-4</v>
      </c>
      <c r="J45" s="27">
        <v>10238.188712476607</v>
      </c>
      <c r="K45" s="22">
        <v>81.84</v>
      </c>
      <c r="L45" s="39">
        <v>2.930205805196868E-4</v>
      </c>
      <c r="M45" s="77">
        <v>0.21325927652995241</v>
      </c>
      <c r="N45" s="72">
        <v>84</v>
      </c>
      <c r="O45" s="73">
        <v>29.480501</v>
      </c>
      <c r="P45" s="73">
        <v>19.118738</v>
      </c>
      <c r="Q45" s="89"/>
    </row>
    <row r="46" spans="1:18" x14ac:dyDescent="0.25">
      <c r="A46" s="52">
        <v>86.34</v>
      </c>
      <c r="B46" s="22">
        <v>86.34</v>
      </c>
      <c r="C46" s="22">
        <v>86.548227018235337</v>
      </c>
      <c r="D46" s="22">
        <v>2.992523442716319</v>
      </c>
      <c r="E46" s="37">
        <v>1.9269893999999999E-2</v>
      </c>
      <c r="F46" s="37">
        <v>1.5115599999999951E-4</v>
      </c>
      <c r="G46" s="25">
        <v>19797.582912463473</v>
      </c>
      <c r="H46" s="38">
        <v>2.9775255E-2</v>
      </c>
      <c r="I46" s="38">
        <v>2.9475400000000124E-4</v>
      </c>
      <c r="J46" s="27">
        <v>10152.613510643812</v>
      </c>
      <c r="K46" s="22">
        <v>84.84</v>
      </c>
      <c r="L46" s="39">
        <v>2.9549041700985225E-4</v>
      </c>
      <c r="M46" s="77">
        <v>0.32158753946500185</v>
      </c>
      <c r="N46" s="72">
        <v>87</v>
      </c>
      <c r="O46" s="73">
        <v>29.775255000000001</v>
      </c>
      <c r="P46" s="73">
        <v>19.269894000000001</v>
      </c>
      <c r="Q46" s="89"/>
    </row>
    <row r="47" spans="1:18" x14ac:dyDescent="0.25">
      <c r="A47" s="52">
        <v>89.34</v>
      </c>
      <c r="B47" s="22">
        <v>89.34</v>
      </c>
      <c r="C47" s="22">
        <v>89.54125082887775</v>
      </c>
      <c r="D47" s="22">
        <v>2.9930238106424127</v>
      </c>
      <c r="E47" s="37">
        <v>1.9410972999999998E-2</v>
      </c>
      <c r="F47" s="37">
        <v>1.4107899999999882E-4</v>
      </c>
      <c r="G47" s="25">
        <v>21215.232675610387</v>
      </c>
      <c r="H47" s="38">
        <v>3.0077567999999999E-2</v>
      </c>
      <c r="I47" s="38">
        <v>3.023129999999985E-4</v>
      </c>
      <c r="J47" s="27">
        <v>9900.4138447318765</v>
      </c>
      <c r="K47" s="22">
        <v>87.84</v>
      </c>
      <c r="L47" s="39">
        <v>3.0301763613612315E-4</v>
      </c>
      <c r="M47" s="80">
        <v>0.36079646367831664</v>
      </c>
      <c r="N47" s="72">
        <v>90</v>
      </c>
      <c r="O47" s="73">
        <v>30.077567999999999</v>
      </c>
      <c r="P47" s="73">
        <v>19.410972999999998</v>
      </c>
      <c r="Q47" s="89"/>
    </row>
    <row r="48" spans="1:18" x14ac:dyDescent="0.25">
      <c r="A48" s="52">
        <v>92.34</v>
      </c>
      <c r="B48" s="22">
        <v>92.34</v>
      </c>
      <c r="C48" s="22">
        <v>92.534726454450606</v>
      </c>
      <c r="D48" s="22">
        <v>2.9934756255728558</v>
      </c>
      <c r="E48" s="37">
        <v>1.9554571E-2</v>
      </c>
      <c r="F48" s="37">
        <v>1.4359800000000172E-4</v>
      </c>
      <c r="G48" s="25">
        <v>20846.220877538824</v>
      </c>
      <c r="H48" s="38">
        <v>3.0377361000000002E-2</v>
      </c>
      <c r="I48" s="38">
        <v>2.9979300000000306E-4</v>
      </c>
      <c r="J48" s="27">
        <v>9985.1418331075947</v>
      </c>
      <c r="K48" s="22">
        <v>90.84</v>
      </c>
      <c r="L48" s="39">
        <v>3.0044640828765618E-4</v>
      </c>
      <c r="M48" s="80">
        <v>0.35112808127846984</v>
      </c>
      <c r="N48" s="72">
        <v>93</v>
      </c>
      <c r="O48" s="73">
        <v>30.377361000000001</v>
      </c>
      <c r="P48" s="73">
        <v>19.554570999999999</v>
      </c>
      <c r="Q48" s="89"/>
    </row>
    <row r="49" spans="1:17" x14ac:dyDescent="0.25">
      <c r="A49" s="52">
        <v>95.34</v>
      </c>
      <c r="B49" s="22">
        <v>95.34</v>
      </c>
      <c r="C49" s="22">
        <v>95.528611420872238</v>
      </c>
      <c r="D49" s="22">
        <v>2.993884966421632</v>
      </c>
      <c r="E49" s="37">
        <v>1.9715729000000001E-2</v>
      </c>
      <c r="F49" s="37">
        <v>1.6115800000000152E-4</v>
      </c>
      <c r="G49" s="25">
        <v>18577.327631402746</v>
      </c>
      <c r="H49" s="38">
        <v>3.0679673999999997E-2</v>
      </c>
      <c r="I49" s="38">
        <v>3.0231299999999503E-4</v>
      </c>
      <c r="J49" s="27">
        <v>9903.262401622429</v>
      </c>
      <c r="K49" s="22">
        <v>93.84</v>
      </c>
      <c r="L49" s="39">
        <v>3.0293047667892921E-4</v>
      </c>
      <c r="M49" s="80">
        <v>0.30150255949701515</v>
      </c>
      <c r="N49" s="72">
        <v>96</v>
      </c>
      <c r="O49" s="57">
        <v>30.679673999999999</v>
      </c>
      <c r="P49" s="73">
        <v>19.715729</v>
      </c>
      <c r="Q49" s="89"/>
    </row>
    <row r="50" spans="1:17" x14ac:dyDescent="0.25">
      <c r="A50" s="52">
        <v>98.34</v>
      </c>
      <c r="B50" s="22">
        <v>98.34</v>
      </c>
      <c r="C50" s="22">
        <v>98.522868411349052</v>
      </c>
      <c r="D50" s="22">
        <v>2.9942569904768135</v>
      </c>
      <c r="E50" s="37">
        <v>1.9882076000000002E-2</v>
      </c>
      <c r="F50" s="37">
        <v>1.6634700000000072E-4</v>
      </c>
      <c r="G50" s="25">
        <v>18000.066069582263</v>
      </c>
      <c r="H50" s="38">
        <v>3.0956793E-2</v>
      </c>
      <c r="I50" s="38">
        <v>2.7711900000000275E-4</v>
      </c>
      <c r="J50" s="27">
        <v>10804.950185576536</v>
      </c>
      <c r="K50" s="22">
        <v>96.84</v>
      </c>
      <c r="L50" s="39">
        <v>2.7765051652016708E-4</v>
      </c>
      <c r="M50" s="80">
        <v>0.21835008492964084</v>
      </c>
      <c r="N50" s="72">
        <v>99</v>
      </c>
      <c r="O50" s="57">
        <v>30.956793000000001</v>
      </c>
      <c r="P50" s="73">
        <v>19.882076000000001</v>
      </c>
      <c r="Q50" s="89"/>
    </row>
    <row r="51" spans="1:17" x14ac:dyDescent="0.25">
      <c r="A51" s="52">
        <v>101.34</v>
      </c>
      <c r="B51" s="22">
        <v>101.34</v>
      </c>
      <c r="C51" s="22">
        <v>101.51746450734476</v>
      </c>
      <c r="D51" s="22">
        <v>2.9945960959957034</v>
      </c>
      <c r="E51" s="37">
        <v>2.0025675E-2</v>
      </c>
      <c r="F51" s="37">
        <v>1.4359899999999773E-4</v>
      </c>
      <c r="G51" s="25">
        <v>20853.878481018328</v>
      </c>
      <c r="H51" s="38">
        <v>3.1249029000000001E-2</v>
      </c>
      <c r="I51" s="38">
        <v>2.9223600000000127E-4</v>
      </c>
      <c r="J51" s="27">
        <v>10247.184111456803</v>
      </c>
      <c r="K51" s="22">
        <v>99.84</v>
      </c>
      <c r="L51" s="39">
        <v>2.9276335502217315E-4</v>
      </c>
      <c r="M51" s="80">
        <v>0.34084371232522936</v>
      </c>
      <c r="N51" s="72">
        <v>102</v>
      </c>
      <c r="O51" s="57">
        <v>31.249029</v>
      </c>
      <c r="P51" s="73">
        <v>20.025675</v>
      </c>
      <c r="Q51" s="89"/>
    </row>
    <row r="52" spans="1:17" x14ac:dyDescent="0.25">
      <c r="A52" s="52">
        <v>104.34</v>
      </c>
      <c r="B52" s="22">
        <v>104.34</v>
      </c>
      <c r="C52" s="22">
        <v>104.51237055966151</v>
      </c>
      <c r="D52" s="22">
        <v>2.9949060523167503</v>
      </c>
      <c r="E52" s="37">
        <v>2.0184389E-2</v>
      </c>
      <c r="F52" s="37">
        <v>1.5871400000000077E-4</v>
      </c>
      <c r="G52" s="25">
        <v>18869.829078195595</v>
      </c>
      <c r="H52" s="38">
        <v>3.1561419E-2</v>
      </c>
      <c r="I52" s="38">
        <v>3.123899999999992E-4</v>
      </c>
      <c r="J52" s="27">
        <v>9587.074017467774</v>
      </c>
      <c r="K52" s="22">
        <v>102.84</v>
      </c>
      <c r="L52" s="39">
        <v>3.1292133496976874E-4</v>
      </c>
      <c r="M52" s="80">
        <v>0.32602868787440098</v>
      </c>
      <c r="N52" s="72">
        <v>105</v>
      </c>
      <c r="O52" s="57">
        <v>31.561419000000001</v>
      </c>
      <c r="P52" s="73">
        <v>20.184388999999999</v>
      </c>
      <c r="Q52" s="89"/>
    </row>
    <row r="53" spans="1:17" x14ac:dyDescent="0.25">
      <c r="A53" s="52">
        <v>107.34</v>
      </c>
      <c r="B53" s="22">
        <v>107.34</v>
      </c>
      <c r="C53" s="22">
        <v>107.50756066435514</v>
      </c>
      <c r="D53" s="22">
        <v>2.9951901046936342</v>
      </c>
      <c r="E53" s="37">
        <v>2.0363256E-2</v>
      </c>
      <c r="F53" s="37">
        <v>1.7886699999999922E-4</v>
      </c>
      <c r="G53" s="25">
        <v>16745.347686793244</v>
      </c>
      <c r="H53" s="38">
        <v>3.1863730999999999E-2</v>
      </c>
      <c r="I53" s="38">
        <v>3.0231199999999903E-4</v>
      </c>
      <c r="J53" s="27">
        <v>9907.6123498029974</v>
      </c>
      <c r="K53" s="22">
        <v>105.84</v>
      </c>
      <c r="L53" s="39">
        <v>3.0279747471747339E-4</v>
      </c>
      <c r="M53" s="80">
        <v>0.23069136356529488</v>
      </c>
      <c r="N53" s="72">
        <v>108</v>
      </c>
      <c r="O53" s="57">
        <v>31.863731000000001</v>
      </c>
      <c r="P53" s="73">
        <v>20.363256</v>
      </c>
      <c r="Q53" s="89"/>
    </row>
    <row r="54" spans="1:17" x14ac:dyDescent="0.25">
      <c r="A54" s="52">
        <v>110.34</v>
      </c>
      <c r="B54" s="22">
        <v>110.34</v>
      </c>
      <c r="C54" s="22">
        <v>110.50301172366299</v>
      </c>
      <c r="D54" s="22">
        <v>2.9954510593078538</v>
      </c>
      <c r="E54" s="37">
        <v>2.0514413999999998E-2</v>
      </c>
      <c r="F54" s="37">
        <v>1.5115799999999846E-4</v>
      </c>
      <c r="G54" s="25">
        <v>19816.688890484686</v>
      </c>
      <c r="H54" s="38">
        <v>3.2138331999999999E-2</v>
      </c>
      <c r="I54" s="38">
        <v>2.7460099999999932E-4</v>
      </c>
      <c r="J54" s="27">
        <v>10908.376369014903</v>
      </c>
      <c r="K54" s="22">
        <v>108.84</v>
      </c>
      <c r="L54" s="39">
        <v>2.7501801354429424E-4</v>
      </c>
      <c r="M54" s="80">
        <v>0.28262881468956164</v>
      </c>
      <c r="N54" s="72">
        <v>111</v>
      </c>
      <c r="O54" s="56">
        <v>32.138331999999998</v>
      </c>
      <c r="P54" s="73">
        <v>20.514413999999999</v>
      </c>
      <c r="Q54" s="89"/>
    </row>
    <row r="55" spans="1:17" x14ac:dyDescent="0.25">
      <c r="A55" s="52">
        <v>113.34</v>
      </c>
      <c r="B55" s="22">
        <v>113.34</v>
      </c>
      <c r="C55" s="22">
        <v>113.49870307629071</v>
      </c>
      <c r="D55" s="22">
        <v>2.9956913526277162</v>
      </c>
      <c r="E55" s="37">
        <v>2.0673127999999999E-2</v>
      </c>
      <c r="F55" s="37">
        <v>1.5871400000000077E-4</v>
      </c>
      <c r="G55" s="25">
        <v>18874.776973850458</v>
      </c>
      <c r="H55" s="38">
        <v>3.2440642999999998E-2</v>
      </c>
      <c r="I55" s="38">
        <v>3.0231099999999955E-4</v>
      </c>
      <c r="J55" s="27">
        <v>9909.3031766218246</v>
      </c>
      <c r="K55" s="22">
        <v>111.84</v>
      </c>
      <c r="L55" s="39">
        <v>3.0274580831048185E-4</v>
      </c>
      <c r="M55" s="80">
        <v>0.30974738480674452</v>
      </c>
      <c r="N55" s="72">
        <v>114</v>
      </c>
      <c r="O55" s="56">
        <v>32.440643000000001</v>
      </c>
      <c r="P55" s="73">
        <v>20.673127999999998</v>
      </c>
      <c r="Q55" s="89"/>
    </row>
    <row r="56" spans="1:17" x14ac:dyDescent="0.25">
      <c r="A56" s="52">
        <v>116.34</v>
      </c>
      <c r="B56" s="22">
        <v>116.34</v>
      </c>
      <c r="C56" s="22">
        <v>116.49461618461173</v>
      </c>
      <c r="D56" s="22">
        <v>2.9959131083210195</v>
      </c>
      <c r="E56" s="37">
        <v>2.0841919E-2</v>
      </c>
      <c r="F56" s="37">
        <v>1.6879100000000147E-4</v>
      </c>
      <c r="G56" s="25">
        <v>17749.246750839757</v>
      </c>
      <c r="H56" s="38">
        <v>3.2732879999999999E-2</v>
      </c>
      <c r="I56" s="38">
        <v>2.9223700000000075E-4</v>
      </c>
      <c r="J56" s="27">
        <v>10251.655705201641</v>
      </c>
      <c r="K56" s="22">
        <v>114.84</v>
      </c>
      <c r="L56" s="39">
        <v>2.9263565674350671E-4</v>
      </c>
      <c r="M56" s="80">
        <v>0.2496980390843524</v>
      </c>
      <c r="N56" s="72">
        <v>117</v>
      </c>
      <c r="O56" s="56">
        <v>32.732880000000002</v>
      </c>
      <c r="P56" s="73">
        <v>20.841919000000001</v>
      </c>
      <c r="Q56" s="89"/>
    </row>
    <row r="57" spans="1:17" x14ac:dyDescent="0.25">
      <c r="A57" s="52">
        <v>119.34</v>
      </c>
      <c r="B57" s="22">
        <v>119.34</v>
      </c>
      <c r="C57" s="22">
        <v>119.49073436882041</v>
      </c>
      <c r="D57" s="22">
        <v>2.996118184208683</v>
      </c>
      <c r="E57" s="37">
        <v>2.0950247000000002E-2</v>
      </c>
      <c r="F57" s="37">
        <v>1.0832800000000128E-4</v>
      </c>
      <c r="G57" s="25">
        <v>27657.837163140164</v>
      </c>
      <c r="H57" s="38">
        <v>3.3027634E-2</v>
      </c>
      <c r="I57" s="38">
        <v>2.9475400000000124E-4</v>
      </c>
      <c r="J57" s="27">
        <v>10164.80924502694</v>
      </c>
      <c r="K57" s="22">
        <v>117.84</v>
      </c>
      <c r="L57" s="39">
        <v>2.9513588771650867E-4</v>
      </c>
      <c r="M57" s="80">
        <v>0.42191788501984551</v>
      </c>
      <c r="N57" s="72">
        <v>120</v>
      </c>
      <c r="O57" s="56">
        <v>33.027633999999999</v>
      </c>
      <c r="P57" s="73">
        <v>20.950247000000001</v>
      </c>
      <c r="Q57" s="89"/>
    </row>
    <row r="58" spans="1:17" x14ac:dyDescent="0.25">
      <c r="A58" s="53"/>
      <c r="B58" s="28"/>
      <c r="C58" s="28"/>
      <c r="D58" s="28"/>
      <c r="E58" s="54"/>
      <c r="F58" s="54"/>
      <c r="G58" s="30"/>
      <c r="H58" s="55"/>
      <c r="I58" s="55"/>
      <c r="J58" s="32"/>
      <c r="K58" s="28"/>
      <c r="L58" s="28"/>
      <c r="M58" s="81"/>
      <c r="N58" s="72"/>
      <c r="O58" s="56"/>
      <c r="P58" s="56"/>
    </row>
    <row r="59" spans="1:17" x14ac:dyDescent="0.25">
      <c r="A59" s="12"/>
      <c r="B59" s="12"/>
      <c r="C59" s="12"/>
      <c r="D59" s="12"/>
      <c r="E59" s="12"/>
      <c r="F59" s="12"/>
      <c r="G59" s="40"/>
      <c r="H59" s="12"/>
      <c r="I59" s="12"/>
      <c r="J59" s="40"/>
      <c r="K59" s="12"/>
      <c r="L59" s="12"/>
      <c r="M59" s="82"/>
      <c r="O59" s="48"/>
      <c r="P59" s="49"/>
    </row>
    <row r="60" spans="1:17" ht="18" x14ac:dyDescent="0.25">
      <c r="A60" s="108"/>
      <c r="B60" s="107"/>
      <c r="C60" s="41"/>
      <c r="D60" s="42"/>
      <c r="E60" s="42"/>
      <c r="F60" s="42"/>
      <c r="G60" s="42"/>
      <c r="H60" s="107" t="s">
        <v>39</v>
      </c>
      <c r="I60" s="107"/>
      <c r="J60" s="107"/>
      <c r="K60" s="107"/>
      <c r="L60" s="43">
        <f>100/(SUM(L20:L53))</f>
        <v>3207.1558523194153</v>
      </c>
      <c r="M60" s="92">
        <f>AVERAGE(M20:M57)</f>
        <v>0.276954014316728</v>
      </c>
      <c r="O60" s="48"/>
      <c r="P60" s="49">
        <f>K53-K20</f>
        <v>99</v>
      </c>
    </row>
    <row r="61" spans="1:17" x14ac:dyDescent="0.25">
      <c r="A61" s="91" t="s">
        <v>41</v>
      </c>
      <c r="F61" s="6"/>
      <c r="G61" s="45"/>
      <c r="I61" s="6"/>
      <c r="J61" s="45"/>
      <c r="K61" s="6"/>
      <c r="L61" s="46"/>
      <c r="M61" s="44"/>
      <c r="O61" s="48"/>
      <c r="P61" s="49"/>
    </row>
    <row r="62" spans="1:17" x14ac:dyDescent="0.25">
      <c r="A62" s="106"/>
      <c r="B62" s="106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44"/>
      <c r="O62" s="48"/>
      <c r="P62" s="50"/>
    </row>
    <row r="63" spans="1:17" x14ac:dyDescent="0.25">
      <c r="F63" s="6"/>
      <c r="G63" s="45"/>
      <c r="I63" s="6"/>
      <c r="J63" s="45"/>
      <c r="K63" s="6"/>
      <c r="L63" s="47"/>
      <c r="M63" s="44"/>
      <c r="O63" s="48"/>
      <c r="P63" s="50"/>
    </row>
    <row r="65" spans="10:10" x14ac:dyDescent="0.25">
      <c r="J65" s="5">
        <f>COUNT(J20:J57)</f>
        <v>38</v>
      </c>
    </row>
  </sheetData>
  <mergeCells count="14">
    <mergeCell ref="H13:J13"/>
    <mergeCell ref="O8:P8"/>
    <mergeCell ref="A62:L62"/>
    <mergeCell ref="H60:K60"/>
    <mergeCell ref="A60:B60"/>
    <mergeCell ref="E13:G13"/>
    <mergeCell ref="B6:L6"/>
    <mergeCell ref="O9:P9"/>
    <mergeCell ref="O11:P11"/>
    <mergeCell ref="O12:P12"/>
    <mergeCell ref="A7:B7"/>
    <mergeCell ref="A11:B11"/>
    <mergeCell ref="A8:B8"/>
    <mergeCell ref="A9:B9"/>
  </mergeCells>
  <phoneticPr fontId="14" type="noConversion"/>
  <conditionalFormatting sqref="M20:M57">
    <cfRule type="cellIs" dxfId="1" priority="1" stopIfTrue="1" operator="lessThan">
      <formula>0.05</formula>
    </cfRule>
    <cfRule type="cellIs" dxfId="0" priority="2" stopIfTrue="1" operator="greaterThan">
      <formula>0.5</formula>
    </cfRule>
  </conditionalFormatting>
  <printOptions horizontalCentered="1"/>
  <pageMargins left="0.51" right="0.4" top="0.39" bottom="0.35" header="0.33333333333333298" footer="0.33333333333333298"/>
  <pageSetup scale="64" orientation="portrait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Downhole Calculations</vt:lpstr>
      <vt:lpstr>DH-6</vt:lpstr>
      <vt:lpstr>'Downhole Calculations'!Print_Area</vt:lpstr>
    </vt:vector>
  </TitlesOfParts>
  <Company>ConeTec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Greig</dc:creator>
  <cp:lastModifiedBy>Matthew Frederick Cooke</cp:lastModifiedBy>
  <cp:lastPrinted>2018-02-13T14:08:54Z</cp:lastPrinted>
  <dcterms:created xsi:type="dcterms:W3CDTF">2000-05-01T00:30:39Z</dcterms:created>
  <dcterms:modified xsi:type="dcterms:W3CDTF">2018-03-01T19:19:55Z</dcterms:modified>
  <cp:contentStatus/>
</cp:coreProperties>
</file>